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45" windowWidth="15570" windowHeight="9375" activeTab="1"/>
  </bookViews>
  <sheets>
    <sheet name="таблица 4.1." sheetId="9" r:id="rId1"/>
    <sheet name="таблица 4.2." sheetId="8" r:id="rId2"/>
  </sheets>
  <definedNames>
    <definedName name="_xlnm.Print_Area" localSheetId="1">'таблица 4.2.'!$A$1:$BT$49</definedName>
  </definedNames>
  <calcPr calcId="145621"/>
</workbook>
</file>

<file path=xl/calcChain.xml><?xml version="1.0" encoding="utf-8"?>
<calcChain xmlns="http://schemas.openxmlformats.org/spreadsheetml/2006/main">
  <c r="BJ30" i="8" l="1"/>
  <c r="BL74" i="9" l="1"/>
  <c r="BL45" i="9" l="1"/>
  <c r="BL35" i="9"/>
  <c r="BL34" i="9" s="1"/>
  <c r="BL28" i="9"/>
  <c r="BL25" i="9"/>
  <c r="BL23" i="9"/>
  <c r="BL20" i="9" s="1"/>
  <c r="BL19" i="9" s="1"/>
  <c r="BL77" i="9" s="1"/>
  <c r="BL17" i="9"/>
  <c r="BL15" i="9" s="1"/>
  <c r="BL33" i="9" l="1"/>
  <c r="BL42" i="9" s="1"/>
  <c r="BL76" i="9"/>
  <c r="BL78" i="9" s="1"/>
  <c r="BL83" i="9"/>
  <c r="BL44" i="9" l="1"/>
  <c r="BL81" i="9"/>
  <c r="BJ28" i="8" l="1"/>
  <c r="BJ26" i="8" s="1"/>
  <c r="BJ25" i="8" l="1"/>
  <c r="BJ15" i="8" s="1"/>
  <c r="BJ14" i="8" s="1"/>
  <c r="BJ38" i="8" l="1"/>
</calcChain>
</file>

<file path=xl/sharedStrings.xml><?xml version="1.0" encoding="utf-8"?>
<sst xmlns="http://schemas.openxmlformats.org/spreadsheetml/2006/main" count="218" uniqueCount="170">
  <si>
    <t>№ п/п</t>
  </si>
  <si>
    <t>млн.рублей</t>
  </si>
  <si>
    <t>1</t>
  </si>
  <si>
    <t>1.1</t>
  </si>
  <si>
    <t>1.2</t>
  </si>
  <si>
    <t>1.3</t>
  </si>
  <si>
    <t>1.4</t>
  </si>
  <si>
    <t>1.5</t>
  </si>
  <si>
    <t>1.1.1</t>
  </si>
  <si>
    <t>2.1</t>
  </si>
  <si>
    <t>2.2</t>
  </si>
  <si>
    <t>2.3</t>
  </si>
  <si>
    <t>2.4</t>
  </si>
  <si>
    <t>2.5</t>
  </si>
  <si>
    <t>2.6</t>
  </si>
  <si>
    <t>2.7</t>
  </si>
  <si>
    <t>Справочно:</t>
  </si>
  <si>
    <t>2</t>
  </si>
  <si>
    <t>3</t>
  </si>
  <si>
    <t>4</t>
  </si>
  <si>
    <t>Источники финансирования инвестиционных программ
(в прогнозных ценах соответствующих лет), млн. рублей</t>
  </si>
  <si>
    <t>М.П.</t>
  </si>
  <si>
    <t>№ №</t>
  </si>
  <si>
    <t>Источник финансирования</t>
  </si>
  <si>
    <t>Прибыль, направляемая на инвестиции: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</si>
  <si>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</si>
  <si>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</si>
  <si>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</si>
  <si>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</si>
  <si>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</si>
  <si>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</si>
  <si>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</si>
  <si>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</si>
  <si>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</si>
  <si>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</si>
  <si>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</si>
  <si>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</si>
  <si>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</si>
  <si>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</si>
  <si>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</si>
  <si>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</si>
  <si>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</si>
  <si>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</si>
  <si>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</si>
  <si>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</si>
  <si>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</si>
  <si>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</si>
  <si>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</si>
  <si>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</si>
  <si>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</si>
  <si>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</si>
  <si>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</si>
  <si>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</si>
  <si>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</si>
  <si>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</si>
  <si>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</si>
  <si>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</si>
  <si>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</si>
  <si>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</si>
  <si>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</si>
  <si>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</t>
  </si>
  <si>
    <t>План, в соответствии с утвержденной инвестиционной программой, указать, кем и когда утверждена инвестиционная программа.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</si>
  <si>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</si>
  <si>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</si>
  <si>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>План *
2017г</t>
  </si>
  <si>
    <t xml:space="preserve">в т.ч. средства  за  счёт арендной платы (арендодатель ГОУТП "ТЭКОС") </t>
  </si>
  <si>
    <t>УТВЕРЖДАЮ</t>
  </si>
  <si>
    <t>Исполнители:</t>
  </si>
  <si>
    <t>1.4.2</t>
  </si>
  <si>
    <t>Приложение № 4.2
к Приказу Минэнерго России
от 24.03.2010 № 114</t>
  </si>
  <si>
    <t>Приложение № 4.1
к Приказу Минэнерго России
от 24.03.2010 № 114</t>
  </si>
  <si>
    <t>Показатели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</si>
  <si>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</si>
  <si>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</si>
  <si>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</si>
  <si>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 : услуги по передаче электрической энергии</t>
  </si>
  <si>
    <t>Выручка от прочей деятельности (расшифровать)</t>
  </si>
  <si>
    <t>Х</t>
  </si>
  <si>
    <t>II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</si>
  <si>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</si>
  <si>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</si>
  <si>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</si>
  <si>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</si>
  <si>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</si>
  <si>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</si>
  <si>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</si>
  <si>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Налоги и сборы, всего</t>
  </si>
  <si>
    <t>5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</si>
  <si>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</si>
  <si>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</si>
  <si>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</si>
  <si>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</si>
  <si>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</si>
  <si>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</si>
  <si>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</si>
  <si>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</si>
  <si>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</si>
  <si>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</si>
  <si>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</si>
  <si>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</si>
  <si>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</si>
  <si>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</si>
  <si>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</si>
  <si>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</si>
  <si>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</si>
  <si>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</si>
  <si>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</si>
  <si>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</si>
  <si>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</si>
  <si>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</si>
  <si>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</si>
  <si>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</si>
  <si>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</si>
  <si>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</si>
  <si>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</si>
  <si>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</si>
  <si>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</si>
  <si>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</si>
  <si>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</si>
  <si>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</si>
  <si>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</si>
  <si>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</si>
  <si>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</si>
  <si>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</si>
  <si>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</si>
  <si>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</si>
  <si>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</si>
  <si>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</si>
  <si>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</si>
  <si>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</si>
  <si>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</si>
  <si>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</si>
  <si>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</si>
  <si>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</si>
  <si>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</si>
  <si>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</si>
  <si>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</si>
  <si>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 xml:space="preserve">Возмещаемый НДС </t>
    </r>
    <r>
      <rPr>
        <sz val="10"/>
        <rFont val="Times New Roman"/>
        <family val="1"/>
        <charset val="204"/>
      </rPr>
      <t>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</si>
  <si>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</si>
  <si>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</si>
  <si>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</si>
  <si>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</si>
  <si>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</si>
  <si>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</si>
  <si>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</si>
  <si>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</si>
  <si>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</si>
  <si>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</si>
  <si>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</si>
  <si>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EBITDA</t>
  </si>
  <si>
    <t>Долг на конец периода</t>
  </si>
  <si>
    <t>Прогноз тарифов</t>
  </si>
  <si>
    <t>Заполняется ОГК/ТГК.</t>
  </si>
  <si>
    <t>2017г  КТР-тариф</t>
  </si>
  <si>
    <t>Капитальные вложения  ( инвест. составляющая 14,797 +1,816 )</t>
  </si>
  <si>
    <t>Собственные средства  ( с НДС)</t>
  </si>
  <si>
    <t>(815 35) 7 37 35</t>
  </si>
  <si>
    <t xml:space="preserve">Финансовый план на период реализации инвестиционной программы
</t>
  </si>
  <si>
    <t>План утверждён Минэнерго</t>
  </si>
  <si>
    <t>Прим.   В тарифе  инвест. составл.  14,797 тыс. руб</t>
  </si>
  <si>
    <t>Зам. генерального директора по экономике и финансам   ________________________________А.А.Степанов</t>
  </si>
  <si>
    <t>Ульянкова В.В.</t>
  </si>
  <si>
    <t>-</t>
  </si>
  <si>
    <t>Генеральный директор                    АО "МЭС"</t>
  </si>
  <si>
    <t>___________А.Ю.Филиппов</t>
  </si>
  <si>
    <t xml:space="preserve">          Генеральный директор   АО "МЭС"</t>
  </si>
  <si>
    <t xml:space="preserve">           УТВЕРЖДАЮ</t>
  </si>
  <si>
    <t>"______"   ___________  2017г</t>
  </si>
  <si>
    <t xml:space="preserve">         ____________________А.Ю. Филиппов</t>
  </si>
  <si>
    <t xml:space="preserve">           "_____" ________________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</si>
</sst>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EE6F6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9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horizontal="right"/>
    </xf>
    <xf numFmtId="164" fontId="5" fillId="0" borderId="0" xfId="0" applyNumberFormat="1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7" fillId="0" borderId="0" xfId="0" applyFont="1"/>
    <xf numFmtId="164" fontId="5" fillId="0" borderId="0" xfId="0" applyNumberFormat="1" applyFont="1"/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64" fontId="7" fillId="0" borderId="19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164" fontId="7" fillId="0" borderId="1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64" fontId="7" fillId="0" borderId="25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3" borderId="4" xfId="0" applyFont="1" applyFill="1" applyBorder="1" applyAlignment="1">
      <alignment vertical="center"/>
    </xf>
    <xf numFmtId="1" fontId="5" fillId="3" borderId="4" xfId="0" applyNumberFormat="1" applyFont="1" applyFill="1" applyBorder="1" applyAlignment="1">
      <alignment horizontal="center" vertical="center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colors>
    <mruColors>
      <color rgb="FFFFFFCD"/>
      <color rgb="FFF0FFCD"/>
      <color rgb="FFFDEFFF"/>
      <color rgb="FFFEFFE5"/>
      <color rgb="FFFEE6F6"/>
      <color rgb="FFFFFF99"/>
      <color rgb="FFFCDB88"/>
      <color rgb="FFF9F9F9"/>
      <color rgb="FFD9FFF2"/>
      <color rgb="FFF9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90"/>
  <sheetViews>
    <sheetView view="pageBreakPreview" zoomScale="115" zoomScaleNormal="100" zoomScaleSheetLayoutView="115" workbookViewId="0">
      <selection activeCell="BH9" sqref="BH9:BY9"/>
    </sheetView>
  </sheetViews>
  <sheetFormatPr defaultColWidth="0.85546875" defaultRowHeight="12.75" x14ac:dyDescent="0.2"/>
  <cols>
    <col min="1" max="58" width="0.85546875" style="2"/>
    <col min="59" max="59" width="15.5703125" style="2" customWidth="1"/>
    <col min="60" max="72" width="0.85546875" style="2"/>
    <col min="73" max="73" width="15.28515625" style="2" customWidth="1"/>
    <col min="74" max="80" width="0.85546875" style="2"/>
    <col min="81" max="81" width="6.5703125" style="2" bestFit="1" customWidth="1"/>
    <col min="82" max="16384" width="0.85546875" style="2"/>
  </cols>
  <sheetData>
    <row r="1" spans="1:99" ht="33.75" customHeight="1" x14ac:dyDescent="0.2">
      <c r="BG1" s="101" t="s">
        <v>70</v>
      </c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</row>
    <row r="3" spans="1:99" s="3" customFormat="1" ht="48" customHeight="1" x14ac:dyDescent="0.3">
      <c r="A3" s="117" t="s">
        <v>157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22"/>
    </row>
    <row r="5" spans="1:99" ht="24.75" customHeight="1" x14ac:dyDescent="0.2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BF5" s="10"/>
      <c r="BG5" s="10"/>
      <c r="BH5" s="99" t="s">
        <v>66</v>
      </c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23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</row>
    <row r="6" spans="1:99" ht="30" customHeight="1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BF6" s="1"/>
      <c r="BG6" s="1"/>
      <c r="BH6" s="100" t="s">
        <v>163</v>
      </c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s="6" customFormat="1" ht="31.5" customHeight="1" x14ac:dyDescent="0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1"/>
      <c r="BG7" s="1"/>
      <c r="BH7" s="100" t="s">
        <v>164</v>
      </c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24"/>
      <c r="BY7" s="24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27.75" customHeight="1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BF8" s="1"/>
      <c r="BG8" s="1"/>
      <c r="BH8" s="100" t="s">
        <v>167</v>
      </c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24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.75" customHeight="1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17"/>
      <c r="BF9" s="12"/>
      <c r="BG9" s="12"/>
      <c r="BH9" s="52" t="s">
        <v>21</v>
      </c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</row>
    <row r="11" spans="1:99" ht="13.5" thickBot="1" x14ac:dyDescent="0.25">
      <c r="BU11" s="2" t="s">
        <v>1</v>
      </c>
    </row>
    <row r="12" spans="1:99" ht="22.5" customHeight="1" x14ac:dyDescent="0.2">
      <c r="A12" s="109" t="s">
        <v>0</v>
      </c>
      <c r="B12" s="110"/>
      <c r="C12" s="110"/>
      <c r="D12" s="110"/>
      <c r="E12" s="110"/>
      <c r="F12" s="110"/>
      <c r="G12" s="111"/>
      <c r="H12" s="115" t="s">
        <v>71</v>
      </c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1"/>
      <c r="BL12" s="103" t="s">
        <v>153</v>
      </c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5"/>
    </row>
    <row r="13" spans="1:99" ht="35.25" customHeight="1" x14ac:dyDescent="0.2">
      <c r="A13" s="112"/>
      <c r="B13" s="113"/>
      <c r="C13" s="113"/>
      <c r="D13" s="113"/>
      <c r="E13" s="113"/>
      <c r="F13" s="113"/>
      <c r="G13" s="114"/>
      <c r="H13" s="116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4"/>
      <c r="BL13" s="106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8"/>
    </row>
    <row r="14" spans="1:99" ht="13.5" thickBot="1" x14ac:dyDescent="0.25">
      <c r="A14" s="102">
        <v>1</v>
      </c>
      <c r="B14" s="74"/>
      <c r="C14" s="74"/>
      <c r="D14" s="74"/>
      <c r="E14" s="74"/>
      <c r="F14" s="74"/>
      <c r="G14" s="75"/>
      <c r="H14" s="73">
        <v>2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5"/>
      <c r="BL14" s="73">
        <v>3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5"/>
    </row>
    <row r="15" spans="1:99" s="18" customFormat="1" x14ac:dyDescent="0.2">
      <c r="A15" s="34" t="s">
        <v>72</v>
      </c>
      <c r="B15" s="35"/>
      <c r="C15" s="35"/>
      <c r="D15" s="35"/>
      <c r="E15" s="35"/>
      <c r="F15" s="35"/>
      <c r="G15" s="36"/>
      <c r="H15" s="37" t="s">
        <v>73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9"/>
      <c r="BL15" s="40">
        <f>BL17</f>
        <v>192.334</v>
      </c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2"/>
    </row>
    <row r="16" spans="1:99" x14ac:dyDescent="0.2">
      <c r="A16" s="25"/>
      <c r="B16" s="26"/>
      <c r="C16" s="26"/>
      <c r="D16" s="26"/>
      <c r="E16" s="26"/>
      <c r="F16" s="26"/>
      <c r="G16" s="27"/>
      <c r="H16" s="28" t="s">
        <v>74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30"/>
      <c r="BL16" s="82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4"/>
    </row>
    <row r="17" spans="1:77" x14ac:dyDescent="0.2">
      <c r="A17" s="25" t="s">
        <v>3</v>
      </c>
      <c r="B17" s="26"/>
      <c r="C17" s="26"/>
      <c r="D17" s="26"/>
      <c r="E17" s="26"/>
      <c r="F17" s="26"/>
      <c r="G17" s="27"/>
      <c r="H17" s="90" t="s">
        <v>75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2"/>
      <c r="BL17" s="82">
        <f>169.101+23.233</f>
        <v>192.334</v>
      </c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4"/>
    </row>
    <row r="18" spans="1:77" ht="13.5" thickBot="1" x14ac:dyDescent="0.25">
      <c r="A18" s="53" t="s">
        <v>4</v>
      </c>
      <c r="B18" s="54"/>
      <c r="C18" s="54"/>
      <c r="D18" s="54"/>
      <c r="E18" s="54"/>
      <c r="F18" s="54"/>
      <c r="G18" s="55"/>
      <c r="H18" s="56" t="s">
        <v>76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L18" s="73" t="s">
        <v>77</v>
      </c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5"/>
    </row>
    <row r="19" spans="1:77" x14ac:dyDescent="0.2">
      <c r="A19" s="34" t="s">
        <v>78</v>
      </c>
      <c r="B19" s="35"/>
      <c r="C19" s="35"/>
      <c r="D19" s="35"/>
      <c r="E19" s="35"/>
      <c r="F19" s="35"/>
      <c r="G19" s="36"/>
      <c r="H19" s="37" t="s">
        <v>79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9"/>
      <c r="BL19" s="63">
        <f>BL20+BL25+BL26+BL27+BL28</f>
        <v>171.44399999999999</v>
      </c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9"/>
    </row>
    <row r="20" spans="1:77" x14ac:dyDescent="0.2">
      <c r="A20" s="93" t="s">
        <v>2</v>
      </c>
      <c r="B20" s="94"/>
      <c r="C20" s="94"/>
      <c r="D20" s="94"/>
      <c r="E20" s="94"/>
      <c r="F20" s="94"/>
      <c r="G20" s="95"/>
      <c r="H20" s="96" t="s">
        <v>80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8"/>
      <c r="BL20" s="59">
        <f>BL22+BL23+BL24</f>
        <v>27.619</v>
      </c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3"/>
    </row>
    <row r="21" spans="1:77" x14ac:dyDescent="0.2">
      <c r="A21" s="25"/>
      <c r="B21" s="26"/>
      <c r="C21" s="26"/>
      <c r="D21" s="26"/>
      <c r="E21" s="26"/>
      <c r="F21" s="26"/>
      <c r="G21" s="27"/>
      <c r="H21" s="28" t="s">
        <v>74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30"/>
      <c r="BL21" s="82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4"/>
    </row>
    <row r="22" spans="1:77" x14ac:dyDescent="0.2">
      <c r="A22" s="25" t="s">
        <v>3</v>
      </c>
      <c r="B22" s="26"/>
      <c r="C22" s="26"/>
      <c r="D22" s="26"/>
      <c r="E22" s="26"/>
      <c r="F22" s="26"/>
      <c r="G22" s="27"/>
      <c r="H22" s="28" t="s">
        <v>81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30"/>
      <c r="BL22" s="82">
        <v>2.0209999999999999</v>
      </c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4"/>
    </row>
    <row r="23" spans="1:77" x14ac:dyDescent="0.2">
      <c r="A23" s="25" t="s">
        <v>4</v>
      </c>
      <c r="B23" s="26"/>
      <c r="C23" s="26"/>
      <c r="D23" s="26"/>
      <c r="E23" s="26"/>
      <c r="F23" s="26"/>
      <c r="G23" s="27"/>
      <c r="H23" s="28" t="s">
        <v>82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30"/>
      <c r="BL23" s="82">
        <f>4.386-2.021</f>
        <v>2.3650000000000002</v>
      </c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4"/>
    </row>
    <row r="24" spans="1:77" x14ac:dyDescent="0.2">
      <c r="A24" s="25" t="s">
        <v>5</v>
      </c>
      <c r="B24" s="26"/>
      <c r="C24" s="26"/>
      <c r="D24" s="26"/>
      <c r="E24" s="26"/>
      <c r="F24" s="26"/>
      <c r="G24" s="27"/>
      <c r="H24" s="28" t="s">
        <v>83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30"/>
      <c r="BL24" s="82">
        <v>23.233000000000001</v>
      </c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4"/>
    </row>
    <row r="25" spans="1:77" x14ac:dyDescent="0.2">
      <c r="A25" s="93" t="s">
        <v>17</v>
      </c>
      <c r="B25" s="94"/>
      <c r="C25" s="94"/>
      <c r="D25" s="94"/>
      <c r="E25" s="94"/>
      <c r="F25" s="94"/>
      <c r="G25" s="95"/>
      <c r="H25" s="96" t="s">
        <v>84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8"/>
      <c r="BL25" s="82">
        <f>77.358+22.949</f>
        <v>100.307</v>
      </c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4"/>
    </row>
    <row r="26" spans="1:77" x14ac:dyDescent="0.2">
      <c r="A26" s="93" t="s">
        <v>18</v>
      </c>
      <c r="B26" s="94"/>
      <c r="C26" s="94"/>
      <c r="D26" s="94"/>
      <c r="E26" s="94"/>
      <c r="F26" s="94"/>
      <c r="G26" s="95"/>
      <c r="H26" s="96" t="s">
        <v>85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8"/>
      <c r="BL26" s="82">
        <v>1.8160000000000001</v>
      </c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4"/>
    </row>
    <row r="27" spans="1:77" x14ac:dyDescent="0.2">
      <c r="A27" s="93" t="s">
        <v>19</v>
      </c>
      <c r="B27" s="94"/>
      <c r="C27" s="94"/>
      <c r="D27" s="94"/>
      <c r="E27" s="94"/>
      <c r="F27" s="94"/>
      <c r="G27" s="95"/>
      <c r="H27" s="96" t="s">
        <v>86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8"/>
      <c r="BL27" s="82">
        <v>0.308</v>
      </c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4"/>
    </row>
    <row r="28" spans="1:77" x14ac:dyDescent="0.2">
      <c r="A28" s="93" t="s">
        <v>87</v>
      </c>
      <c r="B28" s="94"/>
      <c r="C28" s="94"/>
      <c r="D28" s="94"/>
      <c r="E28" s="94"/>
      <c r="F28" s="94"/>
      <c r="G28" s="95"/>
      <c r="H28" s="96" t="s">
        <v>88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8"/>
      <c r="BL28" s="82">
        <f>BL30+BL31+BL32</f>
        <v>41.394000000000005</v>
      </c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4"/>
    </row>
    <row r="29" spans="1:77" x14ac:dyDescent="0.2">
      <c r="A29" s="25"/>
      <c r="B29" s="26"/>
      <c r="C29" s="26"/>
      <c r="D29" s="26"/>
      <c r="E29" s="26"/>
      <c r="F29" s="26"/>
      <c r="G29" s="27"/>
      <c r="H29" s="28" t="s">
        <v>74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30"/>
      <c r="BL29" s="82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4"/>
    </row>
    <row r="30" spans="1:77" x14ac:dyDescent="0.2">
      <c r="A30" s="25" t="s">
        <v>89</v>
      </c>
      <c r="B30" s="26"/>
      <c r="C30" s="26"/>
      <c r="D30" s="26"/>
      <c r="E30" s="26"/>
      <c r="F30" s="26"/>
      <c r="G30" s="27"/>
      <c r="H30" s="28" t="s">
        <v>90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30"/>
      <c r="BL30" s="82">
        <v>2.3570000000000002</v>
      </c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4"/>
    </row>
    <row r="31" spans="1:77" x14ac:dyDescent="0.2">
      <c r="A31" s="25" t="s">
        <v>91</v>
      </c>
      <c r="B31" s="26"/>
      <c r="C31" s="26"/>
      <c r="D31" s="26"/>
      <c r="E31" s="26"/>
      <c r="F31" s="26"/>
      <c r="G31" s="27"/>
      <c r="H31" s="28" t="s">
        <v>92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30"/>
      <c r="BL31" s="82">
        <v>29.678000000000001</v>
      </c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4"/>
    </row>
    <row r="32" spans="1:77" ht="13.5" thickBot="1" x14ac:dyDescent="0.25">
      <c r="A32" s="53" t="s">
        <v>93</v>
      </c>
      <c r="B32" s="54"/>
      <c r="C32" s="54"/>
      <c r="D32" s="54"/>
      <c r="E32" s="54"/>
      <c r="F32" s="54"/>
      <c r="G32" s="55"/>
      <c r="H32" s="56" t="s">
        <v>94</v>
      </c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8"/>
      <c r="BL32" s="73">
        <v>9.359</v>
      </c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5"/>
    </row>
    <row r="33" spans="1:77" ht="13.5" thickBot="1" x14ac:dyDescent="0.25">
      <c r="A33" s="64" t="s">
        <v>95</v>
      </c>
      <c r="B33" s="65"/>
      <c r="C33" s="65"/>
      <c r="D33" s="65"/>
      <c r="E33" s="65"/>
      <c r="F33" s="65"/>
      <c r="G33" s="66"/>
      <c r="H33" s="76" t="s">
        <v>96</v>
      </c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8"/>
      <c r="BL33" s="70">
        <f>BL15-BL19</f>
        <v>20.890000000000015</v>
      </c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2"/>
    </row>
    <row r="34" spans="1:77" x14ac:dyDescent="0.2">
      <c r="A34" s="34" t="s">
        <v>97</v>
      </c>
      <c r="B34" s="35"/>
      <c r="C34" s="35"/>
      <c r="D34" s="35"/>
      <c r="E34" s="35"/>
      <c r="F34" s="35"/>
      <c r="G34" s="36"/>
      <c r="H34" s="37" t="s">
        <v>98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9"/>
      <c r="BL34" s="40">
        <f>BL35-BL39</f>
        <v>-0.56200000000000006</v>
      </c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2"/>
    </row>
    <row r="35" spans="1:77" x14ac:dyDescent="0.2">
      <c r="A35" s="25" t="s">
        <v>2</v>
      </c>
      <c r="B35" s="26"/>
      <c r="C35" s="26"/>
      <c r="D35" s="26"/>
      <c r="E35" s="26"/>
      <c r="F35" s="26"/>
      <c r="G35" s="27"/>
      <c r="H35" s="28" t="s">
        <v>99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30"/>
      <c r="BL35" s="82">
        <f>BL37+BL38</f>
        <v>0</v>
      </c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4"/>
    </row>
    <row r="36" spans="1:77" x14ac:dyDescent="0.2">
      <c r="A36" s="25"/>
      <c r="B36" s="26"/>
      <c r="C36" s="26"/>
      <c r="D36" s="26"/>
      <c r="E36" s="26"/>
      <c r="F36" s="26"/>
      <c r="G36" s="27"/>
      <c r="H36" s="28" t="s">
        <v>100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30"/>
      <c r="BL36" s="82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4"/>
    </row>
    <row r="37" spans="1:77" x14ac:dyDescent="0.2">
      <c r="A37" s="25" t="s">
        <v>3</v>
      </c>
      <c r="B37" s="26"/>
      <c r="C37" s="26"/>
      <c r="D37" s="26"/>
      <c r="E37" s="26"/>
      <c r="F37" s="26"/>
      <c r="G37" s="27"/>
      <c r="H37" s="90" t="s">
        <v>101</v>
      </c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2"/>
      <c r="BL37" s="82">
        <v>0</v>
      </c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4"/>
    </row>
    <row r="38" spans="1:77" x14ac:dyDescent="0.2">
      <c r="A38" s="25" t="s">
        <v>4</v>
      </c>
      <c r="B38" s="26"/>
      <c r="C38" s="26"/>
      <c r="D38" s="26"/>
      <c r="E38" s="26"/>
      <c r="F38" s="26"/>
      <c r="G38" s="27"/>
      <c r="H38" s="28" t="s">
        <v>102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30"/>
      <c r="BL38" s="82">
        <v>0</v>
      </c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4"/>
    </row>
    <row r="39" spans="1:77" x14ac:dyDescent="0.2">
      <c r="A39" s="25" t="s">
        <v>17</v>
      </c>
      <c r="B39" s="26"/>
      <c r="C39" s="26"/>
      <c r="D39" s="26"/>
      <c r="E39" s="26"/>
      <c r="F39" s="26"/>
      <c r="G39" s="27"/>
      <c r="H39" s="28" t="s">
        <v>103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30"/>
      <c r="BL39" s="82">
        <v>0.56200000000000006</v>
      </c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4"/>
    </row>
    <row r="40" spans="1:77" x14ac:dyDescent="0.2">
      <c r="A40" s="25"/>
      <c r="B40" s="26"/>
      <c r="C40" s="26"/>
      <c r="D40" s="26"/>
      <c r="E40" s="26"/>
      <c r="F40" s="26"/>
      <c r="G40" s="27"/>
      <c r="H40" s="28" t="s">
        <v>100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30"/>
      <c r="BL40" s="82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4"/>
    </row>
    <row r="41" spans="1:77" ht="13.5" thickBot="1" x14ac:dyDescent="0.25">
      <c r="A41" s="53" t="s">
        <v>9</v>
      </c>
      <c r="B41" s="54"/>
      <c r="C41" s="54"/>
      <c r="D41" s="54"/>
      <c r="E41" s="54"/>
      <c r="F41" s="54"/>
      <c r="G41" s="55"/>
      <c r="H41" s="56" t="s">
        <v>104</v>
      </c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  <c r="BL41" s="73">
        <v>0</v>
      </c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5"/>
    </row>
    <row r="42" spans="1:77" ht="13.5" thickBot="1" x14ac:dyDescent="0.25">
      <c r="A42" s="64" t="s">
        <v>105</v>
      </c>
      <c r="B42" s="65"/>
      <c r="C42" s="65"/>
      <c r="D42" s="65"/>
      <c r="E42" s="65"/>
      <c r="F42" s="65"/>
      <c r="G42" s="66"/>
      <c r="H42" s="76" t="s">
        <v>106</v>
      </c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8"/>
      <c r="BL42" s="70">
        <f>BL33+BL34</f>
        <v>20.328000000000014</v>
      </c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2"/>
    </row>
    <row r="43" spans="1:77" ht="13.5" thickBot="1" x14ac:dyDescent="0.25">
      <c r="A43" s="64" t="s">
        <v>107</v>
      </c>
      <c r="B43" s="65"/>
      <c r="C43" s="65"/>
      <c r="D43" s="65"/>
      <c r="E43" s="65"/>
      <c r="F43" s="65"/>
      <c r="G43" s="66"/>
      <c r="H43" s="76" t="s">
        <v>108</v>
      </c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8"/>
      <c r="BL43" s="79">
        <v>3.8079999999999998</v>
      </c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1"/>
    </row>
    <row r="44" spans="1:77" ht="13.5" thickBot="1" x14ac:dyDescent="0.25">
      <c r="A44" s="64" t="s">
        <v>109</v>
      </c>
      <c r="B44" s="65"/>
      <c r="C44" s="65"/>
      <c r="D44" s="65"/>
      <c r="E44" s="65"/>
      <c r="F44" s="65"/>
      <c r="G44" s="66"/>
      <c r="H44" s="76" t="s">
        <v>110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8"/>
      <c r="BL44" s="70">
        <f>BL42-BL43</f>
        <v>16.520000000000014</v>
      </c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1"/>
    </row>
    <row r="45" spans="1:77" x14ac:dyDescent="0.2">
      <c r="A45" s="34" t="s">
        <v>111</v>
      </c>
      <c r="B45" s="35"/>
      <c r="C45" s="35"/>
      <c r="D45" s="35"/>
      <c r="E45" s="35"/>
      <c r="F45" s="35"/>
      <c r="G45" s="36"/>
      <c r="H45" s="37" t="s">
        <v>112</v>
      </c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9"/>
      <c r="BL45" s="63">
        <f>BL47+BL48+BL49+BL50</f>
        <v>0.436</v>
      </c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9"/>
    </row>
    <row r="46" spans="1:77" x14ac:dyDescent="0.2">
      <c r="A46" s="25"/>
      <c r="B46" s="26"/>
      <c r="C46" s="26"/>
      <c r="D46" s="26"/>
      <c r="E46" s="26"/>
      <c r="F46" s="26"/>
      <c r="G46" s="27"/>
      <c r="H46" s="28" t="s">
        <v>74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30"/>
      <c r="BL46" s="82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4"/>
    </row>
    <row r="47" spans="1:77" x14ac:dyDescent="0.2">
      <c r="A47" s="25" t="s">
        <v>2</v>
      </c>
      <c r="B47" s="26"/>
      <c r="C47" s="26"/>
      <c r="D47" s="26"/>
      <c r="E47" s="26"/>
      <c r="F47" s="26"/>
      <c r="G47" s="27"/>
      <c r="H47" s="28" t="s">
        <v>113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30"/>
      <c r="BL47" s="85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7"/>
    </row>
    <row r="48" spans="1:77" x14ac:dyDescent="0.2">
      <c r="A48" s="25" t="s">
        <v>17</v>
      </c>
      <c r="B48" s="26"/>
      <c r="C48" s="26"/>
      <c r="D48" s="26"/>
      <c r="E48" s="26"/>
      <c r="F48" s="26"/>
      <c r="G48" s="27"/>
      <c r="H48" s="28" t="s">
        <v>114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30"/>
      <c r="BL48" s="82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4"/>
    </row>
    <row r="49" spans="1:77" x14ac:dyDescent="0.2">
      <c r="A49" s="25" t="s">
        <v>18</v>
      </c>
      <c r="B49" s="26"/>
      <c r="C49" s="26"/>
      <c r="D49" s="26"/>
      <c r="E49" s="26"/>
      <c r="F49" s="26"/>
      <c r="G49" s="27"/>
      <c r="H49" s="28" t="s">
        <v>115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30"/>
      <c r="BL49" s="82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4"/>
    </row>
    <row r="50" spans="1:77" ht="13.5" thickBot="1" x14ac:dyDescent="0.25">
      <c r="A50" s="53" t="s">
        <v>19</v>
      </c>
      <c r="B50" s="54"/>
      <c r="C50" s="54"/>
      <c r="D50" s="54"/>
      <c r="E50" s="54"/>
      <c r="F50" s="54"/>
      <c r="G50" s="55"/>
      <c r="H50" s="56" t="s">
        <v>116</v>
      </c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  <c r="BL50" s="73">
        <v>0.436</v>
      </c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5"/>
    </row>
    <row r="51" spans="1:77" x14ac:dyDescent="0.2">
      <c r="A51" s="34" t="s">
        <v>117</v>
      </c>
      <c r="B51" s="35"/>
      <c r="C51" s="35"/>
      <c r="D51" s="35"/>
      <c r="E51" s="35"/>
      <c r="F51" s="35"/>
      <c r="G51" s="36"/>
      <c r="H51" s="37" t="s">
        <v>118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  <c r="BL51" s="40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2"/>
    </row>
    <row r="52" spans="1:77" x14ac:dyDescent="0.2">
      <c r="A52" s="25" t="s">
        <v>2</v>
      </c>
      <c r="B52" s="26"/>
      <c r="C52" s="26"/>
      <c r="D52" s="26"/>
      <c r="E52" s="26"/>
      <c r="F52" s="26"/>
      <c r="G52" s="27"/>
      <c r="H52" s="28" t="s">
        <v>119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30"/>
      <c r="BL52" s="82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4"/>
    </row>
    <row r="53" spans="1:77" x14ac:dyDescent="0.2">
      <c r="A53" s="25" t="s">
        <v>17</v>
      </c>
      <c r="B53" s="26"/>
      <c r="C53" s="26"/>
      <c r="D53" s="26"/>
      <c r="E53" s="26"/>
      <c r="F53" s="26"/>
      <c r="G53" s="27"/>
      <c r="H53" s="28" t="s">
        <v>120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30"/>
      <c r="BL53" s="82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4"/>
    </row>
    <row r="54" spans="1:77" ht="13.5" thickBot="1" x14ac:dyDescent="0.25">
      <c r="A54" s="53"/>
      <c r="B54" s="54"/>
      <c r="C54" s="54"/>
      <c r="D54" s="54"/>
      <c r="E54" s="54"/>
      <c r="F54" s="54"/>
      <c r="G54" s="55"/>
      <c r="H54" s="56" t="s">
        <v>121</v>
      </c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5"/>
    </row>
    <row r="55" spans="1:77" x14ac:dyDescent="0.2">
      <c r="A55" s="34" t="s">
        <v>122</v>
      </c>
      <c r="B55" s="35"/>
      <c r="C55" s="35"/>
      <c r="D55" s="35"/>
      <c r="E55" s="35"/>
      <c r="F55" s="35"/>
      <c r="G55" s="36"/>
      <c r="H55" s="37" t="s">
        <v>123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9"/>
      <c r="BL55" s="40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2"/>
    </row>
    <row r="56" spans="1:77" x14ac:dyDescent="0.2">
      <c r="A56" s="25" t="s">
        <v>2</v>
      </c>
      <c r="B56" s="26"/>
      <c r="C56" s="26"/>
      <c r="D56" s="26"/>
      <c r="E56" s="26"/>
      <c r="F56" s="26"/>
      <c r="G56" s="27"/>
      <c r="H56" s="28" t="s">
        <v>124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30"/>
      <c r="BL56" s="82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4"/>
    </row>
    <row r="57" spans="1:77" x14ac:dyDescent="0.2">
      <c r="A57" s="25" t="s">
        <v>17</v>
      </c>
      <c r="B57" s="26"/>
      <c r="C57" s="26"/>
      <c r="D57" s="26"/>
      <c r="E57" s="26"/>
      <c r="F57" s="26"/>
      <c r="G57" s="27"/>
      <c r="H57" s="28" t="s">
        <v>125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30"/>
      <c r="BL57" s="82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4"/>
    </row>
    <row r="58" spans="1:77" ht="13.5" thickBot="1" x14ac:dyDescent="0.25">
      <c r="A58" s="53"/>
      <c r="B58" s="54"/>
      <c r="C58" s="54"/>
      <c r="D58" s="54"/>
      <c r="E58" s="54"/>
      <c r="F58" s="54"/>
      <c r="G58" s="55"/>
      <c r="H58" s="56" t="s">
        <v>121</v>
      </c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8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5"/>
    </row>
    <row r="59" spans="1:77" x14ac:dyDescent="0.2">
      <c r="A59" s="34" t="s">
        <v>126</v>
      </c>
      <c r="B59" s="35"/>
      <c r="C59" s="35"/>
      <c r="D59" s="35"/>
      <c r="E59" s="35"/>
      <c r="F59" s="35"/>
      <c r="G59" s="36"/>
      <c r="H59" s="37" t="s">
        <v>127</v>
      </c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9"/>
      <c r="BL59" s="40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2"/>
    </row>
    <row r="60" spans="1:77" x14ac:dyDescent="0.2">
      <c r="A60" s="25"/>
      <c r="B60" s="26"/>
      <c r="C60" s="26"/>
      <c r="D60" s="26"/>
      <c r="E60" s="26"/>
      <c r="F60" s="26"/>
      <c r="G60" s="27"/>
      <c r="H60" s="28" t="s">
        <v>128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30"/>
      <c r="BL60" s="82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4"/>
    </row>
    <row r="61" spans="1:77" x14ac:dyDescent="0.2">
      <c r="A61" s="25" t="s">
        <v>2</v>
      </c>
      <c r="B61" s="26"/>
      <c r="C61" s="26"/>
      <c r="D61" s="26"/>
      <c r="E61" s="26"/>
      <c r="F61" s="26"/>
      <c r="G61" s="27"/>
      <c r="H61" s="28" t="s">
        <v>129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30"/>
      <c r="BL61" s="82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4"/>
    </row>
    <row r="62" spans="1:77" x14ac:dyDescent="0.2">
      <c r="A62" s="25" t="s">
        <v>3</v>
      </c>
      <c r="B62" s="26"/>
      <c r="C62" s="26"/>
      <c r="D62" s="26"/>
      <c r="E62" s="26"/>
      <c r="F62" s="26"/>
      <c r="G62" s="27"/>
      <c r="H62" s="28" t="s">
        <v>130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30"/>
      <c r="BL62" s="82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4"/>
    </row>
    <row r="63" spans="1:77" ht="13.5" thickBot="1" x14ac:dyDescent="0.25">
      <c r="A63" s="53" t="s">
        <v>17</v>
      </c>
      <c r="B63" s="54"/>
      <c r="C63" s="54"/>
      <c r="D63" s="54"/>
      <c r="E63" s="54"/>
      <c r="F63" s="54"/>
      <c r="G63" s="55"/>
      <c r="H63" s="56" t="s">
        <v>131</v>
      </c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8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5"/>
    </row>
    <row r="64" spans="1:77" x14ac:dyDescent="0.2">
      <c r="A64" s="34" t="s">
        <v>132</v>
      </c>
      <c r="B64" s="35"/>
      <c r="C64" s="35"/>
      <c r="D64" s="35"/>
      <c r="E64" s="35"/>
      <c r="F64" s="35"/>
      <c r="G64" s="36"/>
      <c r="H64" s="37" t="s">
        <v>133</v>
      </c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9"/>
      <c r="BL64" s="40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2"/>
    </row>
    <row r="65" spans="1:81" x14ac:dyDescent="0.2">
      <c r="A65" s="25"/>
      <c r="B65" s="26"/>
      <c r="C65" s="26"/>
      <c r="D65" s="26"/>
      <c r="E65" s="26"/>
      <c r="F65" s="26"/>
      <c r="G65" s="27"/>
      <c r="H65" s="28" t="s">
        <v>134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30"/>
      <c r="BL65" s="82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4"/>
    </row>
    <row r="66" spans="1:81" x14ac:dyDescent="0.2">
      <c r="A66" s="25" t="s">
        <v>2</v>
      </c>
      <c r="B66" s="26"/>
      <c r="C66" s="26"/>
      <c r="D66" s="26"/>
      <c r="E66" s="26"/>
      <c r="F66" s="26"/>
      <c r="G66" s="27"/>
      <c r="H66" s="28" t="s">
        <v>135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30"/>
      <c r="BL66" s="82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4"/>
    </row>
    <row r="67" spans="1:81" x14ac:dyDescent="0.2">
      <c r="A67" s="25" t="s">
        <v>3</v>
      </c>
      <c r="B67" s="26"/>
      <c r="C67" s="26"/>
      <c r="D67" s="26"/>
      <c r="E67" s="26"/>
      <c r="F67" s="26"/>
      <c r="G67" s="27"/>
      <c r="H67" s="28" t="s">
        <v>130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30"/>
      <c r="BL67" s="82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4"/>
    </row>
    <row r="68" spans="1:81" ht="13.5" thickBot="1" x14ac:dyDescent="0.25">
      <c r="A68" s="53" t="s">
        <v>17</v>
      </c>
      <c r="B68" s="54"/>
      <c r="C68" s="54"/>
      <c r="D68" s="54"/>
      <c r="E68" s="54"/>
      <c r="F68" s="54"/>
      <c r="G68" s="55"/>
      <c r="H68" s="56" t="s">
        <v>131</v>
      </c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8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5"/>
    </row>
    <row r="69" spans="1:81" ht="13.5" thickBot="1" x14ac:dyDescent="0.25">
      <c r="A69" s="64" t="s">
        <v>136</v>
      </c>
      <c r="B69" s="65"/>
      <c r="C69" s="65"/>
      <c r="D69" s="65"/>
      <c r="E69" s="65"/>
      <c r="F69" s="65"/>
      <c r="G69" s="66"/>
      <c r="H69" s="76" t="s">
        <v>137</v>
      </c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8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2"/>
    </row>
    <row r="70" spans="1:81" x14ac:dyDescent="0.2">
      <c r="A70" s="34" t="s">
        <v>138</v>
      </c>
      <c r="B70" s="35"/>
      <c r="C70" s="35"/>
      <c r="D70" s="35"/>
      <c r="E70" s="35"/>
      <c r="F70" s="35"/>
      <c r="G70" s="36"/>
      <c r="H70" s="37" t="s">
        <v>139</v>
      </c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9"/>
      <c r="BL70" s="40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2"/>
    </row>
    <row r="71" spans="1:81" x14ac:dyDescent="0.2">
      <c r="A71" s="25" t="s">
        <v>2</v>
      </c>
      <c r="B71" s="26"/>
      <c r="C71" s="26"/>
      <c r="D71" s="26"/>
      <c r="E71" s="26"/>
      <c r="F71" s="26"/>
      <c r="G71" s="27"/>
      <c r="H71" s="28" t="s">
        <v>140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30"/>
      <c r="BL71" s="82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4"/>
    </row>
    <row r="72" spans="1:81" ht="13.5" thickBot="1" x14ac:dyDescent="0.25">
      <c r="A72" s="53" t="s">
        <v>17</v>
      </c>
      <c r="B72" s="54"/>
      <c r="C72" s="54"/>
      <c r="D72" s="54"/>
      <c r="E72" s="54"/>
      <c r="F72" s="54"/>
      <c r="G72" s="55"/>
      <c r="H72" s="56" t="s">
        <v>141</v>
      </c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8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5"/>
    </row>
    <row r="73" spans="1:81" ht="13.5" thickBot="1" x14ac:dyDescent="0.25">
      <c r="A73" s="64" t="s">
        <v>142</v>
      </c>
      <c r="B73" s="65"/>
      <c r="C73" s="65"/>
      <c r="D73" s="65"/>
      <c r="E73" s="65"/>
      <c r="F73" s="65"/>
      <c r="G73" s="66"/>
      <c r="H73" s="76" t="s">
        <v>143</v>
      </c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8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1"/>
    </row>
    <row r="74" spans="1:81" x14ac:dyDescent="0.2">
      <c r="A74" s="34" t="s">
        <v>144</v>
      </c>
      <c r="B74" s="35"/>
      <c r="C74" s="35"/>
      <c r="D74" s="35"/>
      <c r="E74" s="35"/>
      <c r="F74" s="35"/>
      <c r="G74" s="36"/>
      <c r="H74" s="37" t="s">
        <v>154</v>
      </c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9"/>
      <c r="BL74" s="40">
        <f>14.797+1.816</f>
        <v>16.613</v>
      </c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2"/>
      <c r="CC74" s="19"/>
    </row>
    <row r="75" spans="1:81" ht="13.5" thickBot="1" x14ac:dyDescent="0.25">
      <c r="A75" s="53"/>
      <c r="B75" s="54"/>
      <c r="C75" s="54"/>
      <c r="D75" s="54"/>
      <c r="E75" s="54"/>
      <c r="F75" s="54"/>
      <c r="G75" s="55"/>
      <c r="H75" s="56" t="s">
        <v>130</v>
      </c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8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5"/>
    </row>
    <row r="76" spans="1:81" ht="13.5" thickBot="1" x14ac:dyDescent="0.25">
      <c r="A76" s="64" t="s">
        <v>144</v>
      </c>
      <c r="B76" s="65"/>
      <c r="C76" s="65"/>
      <c r="D76" s="65"/>
      <c r="E76" s="65"/>
      <c r="F76" s="65"/>
      <c r="G76" s="66"/>
      <c r="H76" s="67" t="s">
        <v>145</v>
      </c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9"/>
      <c r="BL76" s="70">
        <f>BL15+BL35+BL53+BL56+BL59+BL69+BL74+BL73</f>
        <v>208.947</v>
      </c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2"/>
    </row>
    <row r="77" spans="1:81" x14ac:dyDescent="0.2">
      <c r="A77" s="34" t="s">
        <v>146</v>
      </c>
      <c r="B77" s="35"/>
      <c r="C77" s="35"/>
      <c r="D77" s="35"/>
      <c r="E77" s="35"/>
      <c r="F77" s="35"/>
      <c r="G77" s="36"/>
      <c r="H77" s="60" t="s">
        <v>147</v>
      </c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2"/>
      <c r="BL77" s="63">
        <f>BL19-BL26+BL39+BL52+BL57+BL43+BL45+BL64+BL71+BL74</f>
        <v>191.047</v>
      </c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2"/>
    </row>
    <row r="78" spans="1:81" ht="13.5" thickBot="1" x14ac:dyDescent="0.25">
      <c r="A78" s="43"/>
      <c r="B78" s="44"/>
      <c r="C78" s="44"/>
      <c r="D78" s="44"/>
      <c r="E78" s="44"/>
      <c r="F78" s="44"/>
      <c r="G78" s="45"/>
      <c r="H78" s="46" t="s">
        <v>148</v>
      </c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8"/>
      <c r="BL78" s="49">
        <f>BL76-BL77</f>
        <v>17.900000000000006</v>
      </c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1"/>
    </row>
    <row r="79" spans="1:81" ht="13.5" thickBot="1" x14ac:dyDescent="0.25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</row>
    <row r="80" spans="1:81" x14ac:dyDescent="0.2">
      <c r="A80" s="34"/>
      <c r="B80" s="35"/>
      <c r="C80" s="35"/>
      <c r="D80" s="35"/>
      <c r="E80" s="35"/>
      <c r="F80" s="35"/>
      <c r="G80" s="36"/>
      <c r="H80" s="37" t="s">
        <v>16</v>
      </c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9"/>
      <c r="BL80" s="40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2"/>
    </row>
    <row r="81" spans="1:77" x14ac:dyDescent="0.2">
      <c r="A81" s="25" t="s">
        <v>2</v>
      </c>
      <c r="B81" s="26"/>
      <c r="C81" s="26"/>
      <c r="D81" s="26"/>
      <c r="E81" s="26"/>
      <c r="F81" s="26"/>
      <c r="G81" s="27"/>
      <c r="H81" s="28" t="s">
        <v>149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30"/>
      <c r="BL81" s="31">
        <f>BL42+BL26</f>
        <v>22.144000000000013</v>
      </c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3"/>
    </row>
    <row r="82" spans="1:77" x14ac:dyDescent="0.2">
      <c r="A82" s="25" t="s">
        <v>17</v>
      </c>
      <c r="B82" s="26"/>
      <c r="C82" s="26"/>
      <c r="D82" s="26"/>
      <c r="E82" s="26"/>
      <c r="F82" s="26"/>
      <c r="G82" s="27"/>
      <c r="H82" s="28" t="s">
        <v>150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30"/>
      <c r="BL82" s="59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3"/>
    </row>
    <row r="83" spans="1:77" ht="13.5" thickBot="1" x14ac:dyDescent="0.25">
      <c r="A83" s="53" t="s">
        <v>18</v>
      </c>
      <c r="B83" s="54"/>
      <c r="C83" s="54"/>
      <c r="D83" s="54"/>
      <c r="E83" s="54"/>
      <c r="F83" s="54"/>
      <c r="G83" s="55"/>
      <c r="H83" s="56" t="s">
        <v>151</v>
      </c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8"/>
      <c r="BL83" s="49">
        <f>BL15/127.74</f>
        <v>1.5056677626428685</v>
      </c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1"/>
    </row>
    <row r="84" spans="1:77" s="6" customFormat="1" ht="11.25" x14ac:dyDescent="0.2">
      <c r="G84" s="7" t="s">
        <v>60</v>
      </c>
      <c r="H84" s="6" t="s">
        <v>152</v>
      </c>
    </row>
    <row r="85" spans="1:77" x14ac:dyDescent="0.2"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</row>
    <row r="86" spans="1:77" x14ac:dyDescent="0.2">
      <c r="B86" s="2" t="s">
        <v>160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</row>
    <row r="88" spans="1:77" x14ac:dyDescent="0.2">
      <c r="A88" s="52" t="s">
        <v>67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</row>
    <row r="89" spans="1:77" x14ac:dyDescent="0.2">
      <c r="A89" s="52" t="s">
        <v>161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</row>
    <row r="90" spans="1:77" x14ac:dyDescent="0.2">
      <c r="A90" s="52" t="s">
        <v>156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</row>
  </sheetData>
  <mergeCells count="225">
    <mergeCell ref="A5:AP5"/>
    <mergeCell ref="A6:AP6"/>
    <mergeCell ref="BG1:BY1"/>
    <mergeCell ref="A14:G14"/>
    <mergeCell ref="H14:BK14"/>
    <mergeCell ref="BL14:BY14"/>
    <mergeCell ref="BL12:BY13"/>
    <mergeCell ref="A12:G13"/>
    <mergeCell ref="H12:BK13"/>
    <mergeCell ref="A7:AP7"/>
    <mergeCell ref="A8:AP8"/>
    <mergeCell ref="A9:AO9"/>
    <mergeCell ref="A3:BX3"/>
    <mergeCell ref="BH5:BX5"/>
    <mergeCell ref="BH6:BY6"/>
    <mergeCell ref="BH7:BW7"/>
    <mergeCell ref="BH8:BX8"/>
    <mergeCell ref="BH9:BY9"/>
    <mergeCell ref="A17:G17"/>
    <mergeCell ref="H17:BK17"/>
    <mergeCell ref="BL17:BY17"/>
    <mergeCell ref="A16:G16"/>
    <mergeCell ref="H16:BK16"/>
    <mergeCell ref="BL16:BY16"/>
    <mergeCell ref="A15:G15"/>
    <mergeCell ref="H15:BK15"/>
    <mergeCell ref="BL15:BY15"/>
    <mergeCell ref="A20:G20"/>
    <mergeCell ref="H20:BK20"/>
    <mergeCell ref="BL20:BY20"/>
    <mergeCell ref="A19:G19"/>
    <mergeCell ref="H19:BK19"/>
    <mergeCell ref="BL19:BY19"/>
    <mergeCell ref="A18:G18"/>
    <mergeCell ref="H18:BK18"/>
    <mergeCell ref="BL18:BY18"/>
    <mergeCell ref="A23:G23"/>
    <mergeCell ref="H23:BK23"/>
    <mergeCell ref="BL23:BY23"/>
    <mergeCell ref="A22:G22"/>
    <mergeCell ref="H22:BK22"/>
    <mergeCell ref="BL22:BY22"/>
    <mergeCell ref="A21:G21"/>
    <mergeCell ref="H21:BK21"/>
    <mergeCell ref="BL21:BY21"/>
    <mergeCell ref="A26:G26"/>
    <mergeCell ref="H26:BK26"/>
    <mergeCell ref="BL26:BY26"/>
    <mergeCell ref="A25:G25"/>
    <mergeCell ref="H25:BK25"/>
    <mergeCell ref="BL25:BY25"/>
    <mergeCell ref="A24:G24"/>
    <mergeCell ref="H24:BK24"/>
    <mergeCell ref="BL24:BY24"/>
    <mergeCell ref="A29:G29"/>
    <mergeCell ref="H29:BK29"/>
    <mergeCell ref="BL29:BY29"/>
    <mergeCell ref="A28:G28"/>
    <mergeCell ref="H28:BK28"/>
    <mergeCell ref="BL28:BY28"/>
    <mergeCell ref="A27:G27"/>
    <mergeCell ref="H27:BK27"/>
    <mergeCell ref="BL27:BY27"/>
    <mergeCell ref="A32:G32"/>
    <mergeCell ref="H32:BK32"/>
    <mergeCell ref="BL32:BY32"/>
    <mergeCell ref="A31:G31"/>
    <mergeCell ref="H31:BK31"/>
    <mergeCell ref="BL31:BY31"/>
    <mergeCell ref="A30:G30"/>
    <mergeCell ref="H30:BK30"/>
    <mergeCell ref="BL30:BY30"/>
    <mergeCell ref="A35:G35"/>
    <mergeCell ref="H35:BK35"/>
    <mergeCell ref="BL35:BY35"/>
    <mergeCell ref="A34:G34"/>
    <mergeCell ref="H34:BK34"/>
    <mergeCell ref="BL34:BY34"/>
    <mergeCell ref="A33:G33"/>
    <mergeCell ref="H33:BK33"/>
    <mergeCell ref="BL33:BY33"/>
    <mergeCell ref="A38:G38"/>
    <mergeCell ref="H38:BK38"/>
    <mergeCell ref="BL38:BY38"/>
    <mergeCell ref="A37:G37"/>
    <mergeCell ref="H37:BK37"/>
    <mergeCell ref="BL37:BY37"/>
    <mergeCell ref="A36:G36"/>
    <mergeCell ref="H36:BK36"/>
    <mergeCell ref="BL36:BY36"/>
    <mergeCell ref="A41:G41"/>
    <mergeCell ref="H41:BK41"/>
    <mergeCell ref="BL41:BY41"/>
    <mergeCell ref="A40:G40"/>
    <mergeCell ref="H40:BK40"/>
    <mergeCell ref="BL40:BY40"/>
    <mergeCell ref="A39:G39"/>
    <mergeCell ref="H39:BK39"/>
    <mergeCell ref="BL39:BY39"/>
    <mergeCell ref="A44:G44"/>
    <mergeCell ref="H44:BK44"/>
    <mergeCell ref="BL44:BY44"/>
    <mergeCell ref="A43:G43"/>
    <mergeCell ref="H43:BK43"/>
    <mergeCell ref="BL43:BY43"/>
    <mergeCell ref="A42:G42"/>
    <mergeCell ref="H42:BK42"/>
    <mergeCell ref="BL42:BY42"/>
    <mergeCell ref="A47:G47"/>
    <mergeCell ref="H47:BK47"/>
    <mergeCell ref="BL47:BY47"/>
    <mergeCell ref="A46:G46"/>
    <mergeCell ref="H46:BK46"/>
    <mergeCell ref="BL46:BY46"/>
    <mergeCell ref="A45:G45"/>
    <mergeCell ref="H45:BK45"/>
    <mergeCell ref="BL45:BY45"/>
    <mergeCell ref="A50:G50"/>
    <mergeCell ref="H50:BK50"/>
    <mergeCell ref="BL50:BY50"/>
    <mergeCell ref="A49:G49"/>
    <mergeCell ref="H49:BK49"/>
    <mergeCell ref="BL49:BY49"/>
    <mergeCell ref="A48:G48"/>
    <mergeCell ref="H48:BK48"/>
    <mergeCell ref="BL48:BY48"/>
    <mergeCell ref="A53:G53"/>
    <mergeCell ref="H53:BK53"/>
    <mergeCell ref="BL53:BY53"/>
    <mergeCell ref="A52:G52"/>
    <mergeCell ref="H52:BK52"/>
    <mergeCell ref="BL52:BY52"/>
    <mergeCell ref="A51:G51"/>
    <mergeCell ref="H51:BK51"/>
    <mergeCell ref="BL51:BY51"/>
    <mergeCell ref="A56:G56"/>
    <mergeCell ref="H56:BK56"/>
    <mergeCell ref="BL56:BY56"/>
    <mergeCell ref="A55:G55"/>
    <mergeCell ref="H55:BK55"/>
    <mergeCell ref="BL55:BY55"/>
    <mergeCell ref="A54:G54"/>
    <mergeCell ref="H54:BK54"/>
    <mergeCell ref="BL54:BY54"/>
    <mergeCell ref="A59:G59"/>
    <mergeCell ref="H59:BK59"/>
    <mergeCell ref="BL59:BY59"/>
    <mergeCell ref="A58:G58"/>
    <mergeCell ref="H58:BK58"/>
    <mergeCell ref="BL58:BY58"/>
    <mergeCell ref="A57:G57"/>
    <mergeCell ref="H57:BK57"/>
    <mergeCell ref="BL57:BY57"/>
    <mergeCell ref="A62:G62"/>
    <mergeCell ref="H62:BK62"/>
    <mergeCell ref="BL62:BY62"/>
    <mergeCell ref="A61:G61"/>
    <mergeCell ref="H61:BK61"/>
    <mergeCell ref="BL61:BY61"/>
    <mergeCell ref="A60:G60"/>
    <mergeCell ref="H60:BK60"/>
    <mergeCell ref="BL60:BY60"/>
    <mergeCell ref="A65:G65"/>
    <mergeCell ref="H65:BK65"/>
    <mergeCell ref="BL65:BY65"/>
    <mergeCell ref="A64:G64"/>
    <mergeCell ref="H64:BK64"/>
    <mergeCell ref="BL64:BY64"/>
    <mergeCell ref="A63:G63"/>
    <mergeCell ref="H63:BK63"/>
    <mergeCell ref="BL63:BY63"/>
    <mergeCell ref="A68:G68"/>
    <mergeCell ref="H68:BK68"/>
    <mergeCell ref="BL68:BY68"/>
    <mergeCell ref="A67:G67"/>
    <mergeCell ref="H67:BK67"/>
    <mergeCell ref="BL67:BY67"/>
    <mergeCell ref="A66:G66"/>
    <mergeCell ref="H66:BK66"/>
    <mergeCell ref="BL66:BY66"/>
    <mergeCell ref="A71:G71"/>
    <mergeCell ref="H71:BK71"/>
    <mergeCell ref="BL71:BY71"/>
    <mergeCell ref="A70:G70"/>
    <mergeCell ref="H70:BK70"/>
    <mergeCell ref="BL70:BY70"/>
    <mergeCell ref="A69:G69"/>
    <mergeCell ref="H69:BK69"/>
    <mergeCell ref="BL69:BY69"/>
    <mergeCell ref="A74:G74"/>
    <mergeCell ref="H74:BK74"/>
    <mergeCell ref="BL74:BY74"/>
    <mergeCell ref="A73:G73"/>
    <mergeCell ref="H73:BK73"/>
    <mergeCell ref="BL73:BY73"/>
    <mergeCell ref="A72:G72"/>
    <mergeCell ref="H72:BK72"/>
    <mergeCell ref="BL72:BY72"/>
    <mergeCell ref="A77:G77"/>
    <mergeCell ref="H77:BK77"/>
    <mergeCell ref="BL77:BY77"/>
    <mergeCell ref="A76:G76"/>
    <mergeCell ref="H76:BK76"/>
    <mergeCell ref="BL76:BY76"/>
    <mergeCell ref="A75:G75"/>
    <mergeCell ref="H75:BK75"/>
    <mergeCell ref="BL75:BY75"/>
    <mergeCell ref="A88:AR88"/>
    <mergeCell ref="A89:AR89"/>
    <mergeCell ref="A90:AR90"/>
    <mergeCell ref="A83:G83"/>
    <mergeCell ref="H83:BK83"/>
    <mergeCell ref="BL83:BY83"/>
    <mergeCell ref="A82:G82"/>
    <mergeCell ref="H82:BK82"/>
    <mergeCell ref="BL82:BY82"/>
    <mergeCell ref="A81:G81"/>
    <mergeCell ref="H81:BK81"/>
    <mergeCell ref="BL81:BY81"/>
    <mergeCell ref="A80:G80"/>
    <mergeCell ref="H80:BK80"/>
    <mergeCell ref="BL80:BY80"/>
    <mergeCell ref="A78:G78"/>
    <mergeCell ref="H78:BK78"/>
    <mergeCell ref="BL78:BY78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9"/>
  <sheetViews>
    <sheetView tabSelected="1" zoomScaleNormal="100" zoomScaleSheetLayoutView="80" workbookViewId="0">
      <selection activeCell="B45" sqref="B45"/>
    </sheetView>
  </sheetViews>
  <sheetFormatPr defaultRowHeight="12.75" x14ac:dyDescent="0.2"/>
  <cols>
    <col min="1" max="60" width="0.85546875" style="2" customWidth="1"/>
    <col min="61" max="61" width="23.140625" style="2" customWidth="1"/>
    <col min="62" max="71" width="1.140625" style="2" customWidth="1"/>
    <col min="72" max="72" width="12.7109375" style="2" customWidth="1"/>
    <col min="73" max="16384" width="9.140625" style="2"/>
  </cols>
  <sheetData>
    <row r="1" spans="1:81" ht="48.75" customHeight="1" x14ac:dyDescent="0.2">
      <c r="BI1" s="101" t="s">
        <v>69</v>
      </c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6"/>
      <c r="BV1" s="16"/>
      <c r="BW1" s="16"/>
      <c r="BX1" s="16"/>
      <c r="BY1" s="16"/>
      <c r="BZ1" s="16"/>
      <c r="CA1" s="16"/>
      <c r="CB1" s="16"/>
      <c r="CC1" s="16"/>
    </row>
    <row r="3" spans="1:81" s="3" customFormat="1" ht="50.25" customHeight="1" x14ac:dyDescent="0.3">
      <c r="A3" s="117" t="s">
        <v>20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</row>
    <row r="4" spans="1:81" x14ac:dyDescent="0.2">
      <c r="BI4" s="11"/>
    </row>
    <row r="5" spans="1:81" ht="29.25" customHeight="1" x14ac:dyDescent="0.3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BA5" s="13"/>
      <c r="BB5" s="13"/>
      <c r="BC5" s="13"/>
      <c r="BD5" s="13"/>
      <c r="BE5" s="13"/>
      <c r="BF5" s="13"/>
      <c r="BG5" s="13"/>
      <c r="BH5" s="13"/>
      <c r="BI5" s="134" t="s">
        <v>166</v>
      </c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</row>
    <row r="6" spans="1:81" ht="33" customHeight="1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BA6" s="14"/>
      <c r="BB6" s="14"/>
      <c r="BC6" s="14"/>
      <c r="BD6" s="14"/>
      <c r="BE6" s="14"/>
      <c r="BF6" s="14"/>
      <c r="BG6" s="14"/>
      <c r="BH6" s="14"/>
      <c r="BI6" s="135" t="s">
        <v>165</v>
      </c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</row>
    <row r="7" spans="1:81" ht="25.5" customHeight="1" x14ac:dyDescent="0.2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BA7" s="14"/>
      <c r="BB7" s="14"/>
      <c r="BC7" s="14"/>
      <c r="BD7" s="14"/>
      <c r="BE7" s="14"/>
      <c r="BF7" s="14"/>
      <c r="BG7" s="14"/>
      <c r="BH7" s="14"/>
      <c r="BI7" s="135" t="s">
        <v>168</v>
      </c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</row>
    <row r="8" spans="1:81" ht="24.75" customHeight="1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BB8" s="15"/>
      <c r="BC8" s="15"/>
      <c r="BD8" s="15"/>
      <c r="BE8" s="15"/>
      <c r="BF8" s="15"/>
      <c r="BG8" s="15"/>
      <c r="BH8" s="15"/>
      <c r="BI8" s="135" t="s">
        <v>169</v>
      </c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</row>
    <row r="9" spans="1:81" ht="18.75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BC9" s="9"/>
      <c r="BD9" s="9"/>
      <c r="BE9" s="9"/>
      <c r="BF9" s="9"/>
      <c r="BG9" s="9"/>
      <c r="BH9" s="9"/>
      <c r="BI9" s="52" t="s">
        <v>21</v>
      </c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</row>
    <row r="12" spans="1:81" ht="40.5" customHeight="1" x14ac:dyDescent="0.2">
      <c r="A12" s="133" t="s">
        <v>22</v>
      </c>
      <c r="B12" s="133"/>
      <c r="C12" s="133"/>
      <c r="D12" s="133"/>
      <c r="E12" s="133"/>
      <c r="F12" s="133"/>
      <c r="G12" s="133"/>
      <c r="H12" s="133"/>
      <c r="I12" s="133"/>
      <c r="J12" s="133" t="s">
        <v>23</v>
      </c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 t="s">
        <v>64</v>
      </c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</row>
    <row r="13" spans="1:81" s="4" customFormat="1" ht="24.95" customHeight="1" x14ac:dyDescent="0.25">
      <c r="A13" s="131" t="s">
        <v>2</v>
      </c>
      <c r="B13" s="131"/>
      <c r="C13" s="131"/>
      <c r="D13" s="131"/>
      <c r="E13" s="131"/>
      <c r="F13" s="131"/>
      <c r="G13" s="131"/>
      <c r="H13" s="131"/>
      <c r="I13" s="131"/>
      <c r="J13" s="127" t="s">
        <v>155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8">
        <v>27.302</v>
      </c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V13" s="8"/>
    </row>
    <row r="14" spans="1:81" s="4" customFormat="1" ht="24.95" customHeight="1" x14ac:dyDescent="0.25">
      <c r="A14" s="131" t="s">
        <v>3</v>
      </c>
      <c r="B14" s="131"/>
      <c r="C14" s="131"/>
      <c r="D14" s="131"/>
      <c r="E14" s="131"/>
      <c r="F14" s="131"/>
      <c r="G14" s="131"/>
      <c r="H14" s="131"/>
      <c r="I14" s="131"/>
      <c r="J14" s="137" t="s">
        <v>24</v>
      </c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28">
        <f>BJ15+BJ16+BJ17+BJ20</f>
        <v>13.39628813559322</v>
      </c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8"/>
    </row>
    <row r="15" spans="1:81" s="4" customFormat="1" ht="24.95" customHeight="1" x14ac:dyDescent="0.25">
      <c r="A15" s="118" t="s">
        <v>8</v>
      </c>
      <c r="B15" s="118"/>
      <c r="C15" s="118"/>
      <c r="D15" s="118"/>
      <c r="E15" s="118"/>
      <c r="F15" s="118"/>
      <c r="G15" s="118"/>
      <c r="H15" s="118"/>
      <c r="I15" s="118"/>
      <c r="J15" s="119" t="s">
        <v>25</v>
      </c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24">
        <f>BJ13-BJ21-BJ25-BJ26</f>
        <v>13.39628813559322</v>
      </c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8" t="s">
        <v>159</v>
      </c>
    </row>
    <row r="16" spans="1:81" s="4" customFormat="1" ht="24.95" customHeight="1" x14ac:dyDescent="0.25">
      <c r="A16" s="118" t="s">
        <v>26</v>
      </c>
      <c r="B16" s="118"/>
      <c r="C16" s="118"/>
      <c r="D16" s="118"/>
      <c r="E16" s="118"/>
      <c r="F16" s="118"/>
      <c r="G16" s="118"/>
      <c r="H16" s="118"/>
      <c r="I16" s="118"/>
      <c r="J16" s="119" t="s">
        <v>27</v>
      </c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20">
        <v>0</v>
      </c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8"/>
    </row>
    <row r="17" spans="1:74" s="4" customFormat="1" ht="24.95" customHeight="1" x14ac:dyDescent="0.25">
      <c r="A17" s="118" t="s">
        <v>28</v>
      </c>
      <c r="B17" s="118"/>
      <c r="C17" s="118"/>
      <c r="D17" s="118"/>
      <c r="E17" s="118"/>
      <c r="F17" s="118"/>
      <c r="G17" s="118"/>
      <c r="H17" s="118"/>
      <c r="I17" s="118"/>
      <c r="J17" s="130" t="s">
        <v>29</v>
      </c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20">
        <v>0</v>
      </c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</row>
    <row r="18" spans="1:74" s="4" customFormat="1" ht="24.95" customHeight="1" x14ac:dyDescent="0.25">
      <c r="A18" s="118" t="s">
        <v>30</v>
      </c>
      <c r="B18" s="118"/>
      <c r="C18" s="118"/>
      <c r="D18" s="118"/>
      <c r="E18" s="118"/>
      <c r="F18" s="118"/>
      <c r="G18" s="118"/>
      <c r="H18" s="118"/>
      <c r="I18" s="118"/>
      <c r="J18" s="119" t="s">
        <v>31</v>
      </c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20">
        <v>0</v>
      </c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</row>
    <row r="19" spans="1:74" s="4" customFormat="1" ht="24.95" customHeight="1" x14ac:dyDescent="0.25">
      <c r="A19" s="118" t="s">
        <v>32</v>
      </c>
      <c r="B19" s="118"/>
      <c r="C19" s="118"/>
      <c r="D19" s="118"/>
      <c r="E19" s="118"/>
      <c r="F19" s="118"/>
      <c r="G19" s="118"/>
      <c r="H19" s="118"/>
      <c r="I19" s="118"/>
      <c r="J19" s="119" t="s">
        <v>33</v>
      </c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20">
        <v>0</v>
      </c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</row>
    <row r="20" spans="1:74" s="4" customFormat="1" ht="24.95" customHeight="1" x14ac:dyDescent="0.25">
      <c r="A20" s="118" t="s">
        <v>34</v>
      </c>
      <c r="B20" s="118"/>
      <c r="C20" s="118"/>
      <c r="D20" s="118"/>
      <c r="E20" s="118"/>
      <c r="F20" s="118"/>
      <c r="G20" s="118"/>
      <c r="H20" s="118"/>
      <c r="I20" s="118"/>
      <c r="J20" s="119" t="s">
        <v>35</v>
      </c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29">
        <v>0</v>
      </c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</row>
    <row r="21" spans="1:74" s="4" customFormat="1" ht="24.95" customHeight="1" x14ac:dyDescent="0.25">
      <c r="A21" s="131" t="s">
        <v>4</v>
      </c>
      <c r="B21" s="131"/>
      <c r="C21" s="131"/>
      <c r="D21" s="131"/>
      <c r="E21" s="131"/>
      <c r="F21" s="131"/>
      <c r="G21" s="131"/>
      <c r="H21" s="131"/>
      <c r="I21" s="131"/>
      <c r="J21" s="137" t="s">
        <v>36</v>
      </c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8">
        <v>0</v>
      </c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</row>
    <row r="22" spans="1:74" s="4" customFormat="1" ht="24.95" customHeight="1" x14ac:dyDescent="0.25">
      <c r="A22" s="118" t="s">
        <v>37</v>
      </c>
      <c r="B22" s="118"/>
      <c r="C22" s="118"/>
      <c r="D22" s="118"/>
      <c r="E22" s="118"/>
      <c r="F22" s="118"/>
      <c r="G22" s="118"/>
      <c r="H22" s="118"/>
      <c r="I22" s="118"/>
      <c r="J22" s="119" t="s">
        <v>38</v>
      </c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29">
        <v>0</v>
      </c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8"/>
    </row>
    <row r="23" spans="1:74" s="4" customFormat="1" ht="24.95" customHeight="1" x14ac:dyDescent="0.25">
      <c r="A23" s="118" t="s">
        <v>39</v>
      </c>
      <c r="B23" s="118"/>
      <c r="C23" s="118"/>
      <c r="D23" s="118"/>
      <c r="E23" s="118"/>
      <c r="F23" s="118"/>
      <c r="G23" s="118"/>
      <c r="H23" s="118"/>
      <c r="I23" s="118"/>
      <c r="J23" s="119" t="s">
        <v>40</v>
      </c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29">
        <v>0</v>
      </c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</row>
    <row r="24" spans="1:74" s="4" customFormat="1" ht="24.95" customHeight="1" x14ac:dyDescent="0.25">
      <c r="A24" s="118" t="s">
        <v>41</v>
      </c>
      <c r="B24" s="118"/>
      <c r="C24" s="118"/>
      <c r="D24" s="118"/>
      <c r="E24" s="118"/>
      <c r="F24" s="118"/>
      <c r="G24" s="118"/>
      <c r="H24" s="118"/>
      <c r="I24" s="118"/>
      <c r="J24" s="119" t="s">
        <v>42</v>
      </c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29">
        <v>0</v>
      </c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</row>
    <row r="25" spans="1:74" s="4" customFormat="1" ht="24.95" customHeight="1" x14ac:dyDescent="0.25">
      <c r="A25" s="126" t="s">
        <v>5</v>
      </c>
      <c r="B25" s="126"/>
      <c r="C25" s="126"/>
      <c r="D25" s="126"/>
      <c r="E25" s="126"/>
      <c r="F25" s="126"/>
      <c r="G25" s="126"/>
      <c r="H25" s="126"/>
      <c r="I25" s="126"/>
      <c r="J25" s="127" t="s">
        <v>43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8">
        <f>BJ13-BJ13/1.18</f>
        <v>4.1647118644067795</v>
      </c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</row>
    <row r="26" spans="1:74" s="4" customFormat="1" ht="24.95" customHeight="1" x14ac:dyDescent="0.25">
      <c r="A26" s="118" t="s">
        <v>6</v>
      </c>
      <c r="B26" s="118"/>
      <c r="C26" s="118"/>
      <c r="D26" s="118"/>
      <c r="E26" s="118"/>
      <c r="F26" s="118"/>
      <c r="G26" s="118"/>
      <c r="H26" s="118"/>
      <c r="I26" s="118"/>
      <c r="J26" s="119" t="s">
        <v>44</v>
      </c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24">
        <f>BJ28</f>
        <v>9.7409999999999997</v>
      </c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8"/>
      <c r="BV26" s="8"/>
    </row>
    <row r="27" spans="1:74" s="4" customFormat="1" ht="18" customHeight="1" x14ac:dyDescent="0.25">
      <c r="A27" s="118" t="s">
        <v>45</v>
      </c>
      <c r="B27" s="118"/>
      <c r="C27" s="118"/>
      <c r="D27" s="118"/>
      <c r="E27" s="118"/>
      <c r="F27" s="118"/>
      <c r="G27" s="118"/>
      <c r="H27" s="118"/>
      <c r="I27" s="118"/>
      <c r="J27" s="119" t="s">
        <v>46</v>
      </c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20">
        <v>0</v>
      </c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V27" s="8"/>
    </row>
    <row r="28" spans="1:74" s="4" customFormat="1" ht="19.5" customHeight="1" x14ac:dyDescent="0.25">
      <c r="A28" s="118" t="s">
        <v>68</v>
      </c>
      <c r="B28" s="118"/>
      <c r="C28" s="118"/>
      <c r="D28" s="118"/>
      <c r="E28" s="118"/>
      <c r="F28" s="118"/>
      <c r="G28" s="118"/>
      <c r="H28" s="118"/>
      <c r="I28" s="118"/>
      <c r="J28" s="119" t="s">
        <v>65</v>
      </c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25">
        <f>3.263+6.478</f>
        <v>9.7409999999999997</v>
      </c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8" t="s">
        <v>158</v>
      </c>
    </row>
    <row r="29" spans="1:74" s="4" customFormat="1" ht="24.95" customHeight="1" x14ac:dyDescent="0.25">
      <c r="A29" s="118" t="s">
        <v>7</v>
      </c>
      <c r="B29" s="118"/>
      <c r="C29" s="118"/>
      <c r="D29" s="118"/>
      <c r="E29" s="118"/>
      <c r="F29" s="118"/>
      <c r="G29" s="118"/>
      <c r="H29" s="118"/>
      <c r="I29" s="118"/>
      <c r="J29" s="119" t="s">
        <v>47</v>
      </c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29">
        <v>0</v>
      </c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</row>
    <row r="30" spans="1:74" s="4" customFormat="1" ht="24.95" customHeight="1" x14ac:dyDescent="0.25">
      <c r="A30" s="118" t="s">
        <v>17</v>
      </c>
      <c r="B30" s="118"/>
      <c r="C30" s="118"/>
      <c r="D30" s="118"/>
      <c r="E30" s="118"/>
      <c r="F30" s="118"/>
      <c r="G30" s="118"/>
      <c r="H30" s="118"/>
      <c r="I30" s="118"/>
      <c r="J30" s="119" t="s">
        <v>48</v>
      </c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20">
        <f>SUM(BJ31:BT37)</f>
        <v>0</v>
      </c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</row>
    <row r="31" spans="1:74" s="4" customFormat="1" ht="24.95" customHeight="1" x14ac:dyDescent="0.25">
      <c r="A31" s="118" t="s">
        <v>9</v>
      </c>
      <c r="B31" s="118"/>
      <c r="C31" s="118"/>
      <c r="D31" s="118"/>
      <c r="E31" s="118"/>
      <c r="F31" s="118"/>
      <c r="G31" s="118"/>
      <c r="H31" s="118"/>
      <c r="I31" s="118"/>
      <c r="J31" s="119" t="s">
        <v>49</v>
      </c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20">
        <v>0</v>
      </c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</row>
    <row r="32" spans="1:74" s="4" customFormat="1" ht="24.95" customHeight="1" x14ac:dyDescent="0.25">
      <c r="A32" s="118" t="s">
        <v>10</v>
      </c>
      <c r="B32" s="118"/>
      <c r="C32" s="118"/>
      <c r="D32" s="118"/>
      <c r="E32" s="118"/>
      <c r="F32" s="118"/>
      <c r="G32" s="118"/>
      <c r="H32" s="118"/>
      <c r="I32" s="118"/>
      <c r="J32" s="119" t="s">
        <v>50</v>
      </c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20">
        <v>0</v>
      </c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</row>
    <row r="33" spans="1:73" s="4" customFormat="1" ht="24.95" customHeight="1" x14ac:dyDescent="0.25">
      <c r="A33" s="118" t="s">
        <v>11</v>
      </c>
      <c r="B33" s="118"/>
      <c r="C33" s="118"/>
      <c r="D33" s="118"/>
      <c r="E33" s="118"/>
      <c r="F33" s="118"/>
      <c r="G33" s="118"/>
      <c r="H33" s="118"/>
      <c r="I33" s="118"/>
      <c r="J33" s="119" t="s">
        <v>51</v>
      </c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20">
        <v>0</v>
      </c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</row>
    <row r="34" spans="1:73" s="4" customFormat="1" ht="24.95" customHeight="1" x14ac:dyDescent="0.25">
      <c r="A34" s="118" t="s">
        <v>12</v>
      </c>
      <c r="B34" s="118"/>
      <c r="C34" s="118"/>
      <c r="D34" s="118"/>
      <c r="E34" s="118"/>
      <c r="F34" s="118"/>
      <c r="G34" s="118"/>
      <c r="H34" s="118"/>
      <c r="I34" s="118"/>
      <c r="J34" s="119" t="s">
        <v>52</v>
      </c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20">
        <v>0</v>
      </c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</row>
    <row r="35" spans="1:73" s="4" customFormat="1" ht="24.95" customHeight="1" x14ac:dyDescent="0.25">
      <c r="A35" s="118" t="s">
        <v>13</v>
      </c>
      <c r="B35" s="118"/>
      <c r="C35" s="118"/>
      <c r="D35" s="118"/>
      <c r="E35" s="118"/>
      <c r="F35" s="118"/>
      <c r="G35" s="118"/>
      <c r="H35" s="118"/>
      <c r="I35" s="118"/>
      <c r="J35" s="119" t="s">
        <v>53</v>
      </c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20">
        <v>0</v>
      </c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</row>
    <row r="36" spans="1:73" s="4" customFormat="1" ht="24.95" customHeight="1" x14ac:dyDescent="0.25">
      <c r="A36" s="118" t="s">
        <v>14</v>
      </c>
      <c r="B36" s="118"/>
      <c r="C36" s="118"/>
      <c r="D36" s="118"/>
      <c r="E36" s="118"/>
      <c r="F36" s="118"/>
      <c r="G36" s="118"/>
      <c r="H36" s="118"/>
      <c r="I36" s="118"/>
      <c r="J36" s="119" t="s">
        <v>54</v>
      </c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20">
        <v>0</v>
      </c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</row>
    <row r="37" spans="1:73" s="4" customFormat="1" ht="24.95" customHeight="1" x14ac:dyDescent="0.25">
      <c r="A37" s="118" t="s">
        <v>15</v>
      </c>
      <c r="B37" s="118"/>
      <c r="C37" s="118"/>
      <c r="D37" s="118"/>
      <c r="E37" s="118"/>
      <c r="F37" s="118"/>
      <c r="G37" s="118"/>
      <c r="H37" s="118"/>
      <c r="I37" s="118"/>
      <c r="J37" s="119" t="s">
        <v>55</v>
      </c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20">
        <v>0</v>
      </c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</row>
    <row r="38" spans="1:73" s="5" customFormat="1" ht="24.95" customHeight="1" x14ac:dyDescent="0.25">
      <c r="A38" s="122"/>
      <c r="B38" s="122"/>
      <c r="C38" s="122"/>
      <c r="D38" s="122"/>
      <c r="E38" s="122"/>
      <c r="F38" s="122"/>
      <c r="G38" s="122"/>
      <c r="H38" s="122"/>
      <c r="I38" s="122"/>
      <c r="J38" s="123" t="s">
        <v>56</v>
      </c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4">
        <f>BJ13+BJ30</f>
        <v>27.302</v>
      </c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</row>
    <row r="39" spans="1:73" s="4" customFormat="1" ht="24.95" customHeight="1" x14ac:dyDescent="0.25">
      <c r="A39" s="118"/>
      <c r="B39" s="118"/>
      <c r="C39" s="118"/>
      <c r="D39" s="118"/>
      <c r="E39" s="118"/>
      <c r="F39" s="118"/>
      <c r="G39" s="118"/>
      <c r="H39" s="118"/>
      <c r="I39" s="118"/>
      <c r="J39" s="119" t="s">
        <v>57</v>
      </c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 t="s">
        <v>162</v>
      </c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</row>
    <row r="40" spans="1:73" s="4" customFormat="1" ht="24.95" customHeight="1" x14ac:dyDescent="0.25">
      <c r="A40" s="118"/>
      <c r="B40" s="118"/>
      <c r="C40" s="118"/>
      <c r="D40" s="118"/>
      <c r="E40" s="118"/>
      <c r="F40" s="118"/>
      <c r="G40" s="118"/>
      <c r="H40" s="118"/>
      <c r="I40" s="118"/>
      <c r="J40" s="121" t="s">
        <v>58</v>
      </c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0" t="s">
        <v>162</v>
      </c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</row>
    <row r="41" spans="1:73" s="4" customFormat="1" ht="24.95" customHeight="1" x14ac:dyDescent="0.25">
      <c r="A41" s="118"/>
      <c r="B41" s="118"/>
      <c r="C41" s="118"/>
      <c r="D41" s="118"/>
      <c r="E41" s="118"/>
      <c r="F41" s="118"/>
      <c r="G41" s="118"/>
      <c r="H41" s="118"/>
      <c r="I41" s="118"/>
      <c r="J41" s="121" t="s">
        <v>59</v>
      </c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0" t="s">
        <v>162</v>
      </c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</row>
    <row r="42" spans="1:73" s="6" customFormat="1" ht="11.25" x14ac:dyDescent="0.2">
      <c r="G42" s="7" t="s">
        <v>60</v>
      </c>
      <c r="H42" s="6" t="s">
        <v>61</v>
      </c>
    </row>
    <row r="43" spans="1:73" s="6" customFormat="1" ht="11.25" x14ac:dyDescent="0.2">
      <c r="F43" s="7"/>
      <c r="G43" s="7" t="s">
        <v>62</v>
      </c>
      <c r="H43" s="6" t="s">
        <v>63</v>
      </c>
    </row>
    <row r="45" spans="1:73" ht="27.75" customHeight="1" x14ac:dyDescent="0.2">
      <c r="B45" s="2" t="s">
        <v>160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</row>
    <row r="46" spans="1:73" ht="24.75" customHeight="1" x14ac:dyDescent="0.2"/>
    <row r="47" spans="1:73" ht="15" customHeight="1" x14ac:dyDescent="0.2">
      <c r="A47" s="52" t="s">
        <v>67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</row>
    <row r="48" spans="1:73" ht="15" customHeight="1" x14ac:dyDescent="0.2">
      <c r="A48" s="52" t="s">
        <v>161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</row>
    <row r="49" spans="1:44" x14ac:dyDescent="0.2">
      <c r="A49" s="52" t="s">
        <v>156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</row>
  </sheetData>
  <mergeCells count="105">
    <mergeCell ref="A27:I27"/>
    <mergeCell ref="J27:BI27"/>
    <mergeCell ref="BJ27:BT27"/>
    <mergeCell ref="A26:I26"/>
    <mergeCell ref="J26:BI26"/>
    <mergeCell ref="BJ26:BT26"/>
    <mergeCell ref="A15:I15"/>
    <mergeCell ref="J15:BI15"/>
    <mergeCell ref="BJ15:BT15"/>
    <mergeCell ref="A16:I16"/>
    <mergeCell ref="J16:BI16"/>
    <mergeCell ref="A14:I14"/>
    <mergeCell ref="J14:BI14"/>
    <mergeCell ref="BJ14:BT14"/>
    <mergeCell ref="A47:AR47"/>
    <mergeCell ref="A48:AR48"/>
    <mergeCell ref="A49:AR49"/>
    <mergeCell ref="A20:I20"/>
    <mergeCell ref="J20:BI20"/>
    <mergeCell ref="BJ20:BT20"/>
    <mergeCell ref="A19:I19"/>
    <mergeCell ref="J19:BI19"/>
    <mergeCell ref="BJ19:BT19"/>
    <mergeCell ref="A22:I22"/>
    <mergeCell ref="J22:BI22"/>
    <mergeCell ref="BJ22:BT22"/>
    <mergeCell ref="A21:I21"/>
    <mergeCell ref="J21:BI21"/>
    <mergeCell ref="BJ21:BT21"/>
    <mergeCell ref="A29:I29"/>
    <mergeCell ref="J29:BI29"/>
    <mergeCell ref="BJ29:BT29"/>
    <mergeCell ref="J35:BI35"/>
    <mergeCell ref="BJ35:BT35"/>
    <mergeCell ref="A34:I34"/>
    <mergeCell ref="A9:AF9"/>
    <mergeCell ref="A5:AO5"/>
    <mergeCell ref="BI5:BT5"/>
    <mergeCell ref="BI6:BT6"/>
    <mergeCell ref="BI7:BT7"/>
    <mergeCell ref="BI8:BT8"/>
    <mergeCell ref="BI9:BT9"/>
    <mergeCell ref="A6:AO6"/>
    <mergeCell ref="A8:AO8"/>
    <mergeCell ref="A7:AO7"/>
    <mergeCell ref="J34:BI34"/>
    <mergeCell ref="BJ34:BT34"/>
    <mergeCell ref="A28:I28"/>
    <mergeCell ref="J28:BI28"/>
    <mergeCell ref="BJ28:BT28"/>
    <mergeCell ref="A32:I32"/>
    <mergeCell ref="J32:BI32"/>
    <mergeCell ref="BJ32:BT32"/>
    <mergeCell ref="A31:I31"/>
    <mergeCell ref="J31:BI31"/>
    <mergeCell ref="BJ31:BT31"/>
    <mergeCell ref="A30:I30"/>
    <mergeCell ref="J30:BI30"/>
    <mergeCell ref="BJ30:BT30"/>
    <mergeCell ref="A33:I33"/>
    <mergeCell ref="J33:BI33"/>
    <mergeCell ref="BJ33:BT33"/>
    <mergeCell ref="BI1:BT1"/>
    <mergeCell ref="A25:I25"/>
    <mergeCell ref="J25:BI25"/>
    <mergeCell ref="BJ25:BT25"/>
    <mergeCell ref="A24:I24"/>
    <mergeCell ref="J24:BI24"/>
    <mergeCell ref="BJ24:BT24"/>
    <mergeCell ref="A18:I18"/>
    <mergeCell ref="J18:BI18"/>
    <mergeCell ref="BJ18:BT18"/>
    <mergeCell ref="A17:I17"/>
    <mergeCell ref="J17:BI17"/>
    <mergeCell ref="BJ17:BT17"/>
    <mergeCell ref="A23:I23"/>
    <mergeCell ref="J23:BI23"/>
    <mergeCell ref="BJ23:BT23"/>
    <mergeCell ref="BJ16:BT16"/>
    <mergeCell ref="A3:BT3"/>
    <mergeCell ref="A13:I13"/>
    <mergeCell ref="J13:BI13"/>
    <mergeCell ref="BJ13:BT13"/>
    <mergeCell ref="A12:I12"/>
    <mergeCell ref="J12:BI12"/>
    <mergeCell ref="BJ12:BT12"/>
    <mergeCell ref="A36:I36"/>
    <mergeCell ref="J36:BI36"/>
    <mergeCell ref="BJ36:BT36"/>
    <mergeCell ref="A35:I35"/>
    <mergeCell ref="A41:I41"/>
    <mergeCell ref="J41:BI41"/>
    <mergeCell ref="BJ41:BT41"/>
    <mergeCell ref="A40:I40"/>
    <mergeCell ref="J40:BI40"/>
    <mergeCell ref="BJ40:BT40"/>
    <mergeCell ref="A37:I37"/>
    <mergeCell ref="J37:BI37"/>
    <mergeCell ref="BJ37:BT37"/>
    <mergeCell ref="A39:I39"/>
    <mergeCell ref="J39:BI39"/>
    <mergeCell ref="BJ39:BT39"/>
    <mergeCell ref="A38:I38"/>
    <mergeCell ref="J38:BI38"/>
    <mergeCell ref="BJ38:BT38"/>
  </mergeCells>
  <pageMargins left="0.98425196850393704" right="0.39370078740157483" top="0.59055118110236215" bottom="0.59055118110236215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4.1.</vt:lpstr>
      <vt:lpstr>таблица 4.2.</vt:lpstr>
      <vt:lpstr>'таблица 4.2.'!Область_печати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Синтонен Сергей Сергеевич</dc:creator>
  <cp:lastModifiedBy>Константин Алексеевич Поздеев</cp:lastModifiedBy>
  <cp:lastPrinted>2017-04-15T12:45:30Z</cp:lastPrinted>
  <dcterms:created xsi:type="dcterms:W3CDTF">2013-02-08T07:51:46Z</dcterms:created>
  <dcterms:modified xsi:type="dcterms:W3CDTF">2017-04-15T12:47:33Z</dcterms:modified>
</cp:coreProperties>
</file>