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2014г" sheetId="1" r:id="rId1"/>
  </sheets>
  <definedNames>
    <definedName name="_xlnm.Print_Area" localSheetId="0">'2014г'!$A$1:$F$33</definedName>
  </definedNames>
  <calcPr calcId="125725"/>
</workbook>
</file>

<file path=xl/calcChain.xml><?xml version="1.0" encoding="utf-8"?>
<calcChain xmlns="http://schemas.openxmlformats.org/spreadsheetml/2006/main">
  <c r="D28" i="1"/>
  <c r="E15"/>
  <c r="E12"/>
  <c r="E10"/>
  <c r="E28"/>
  <c r="E22"/>
  <c r="E18"/>
  <c r="D15"/>
  <c r="D26"/>
  <c r="D18"/>
  <c r="D22"/>
  <c r="D20" s="1"/>
  <c r="D21"/>
  <c r="D9"/>
  <c r="D17"/>
  <c r="D16"/>
  <c r="D10"/>
  <c r="D12"/>
  <c r="E9" l="1"/>
  <c r="E8" s="1"/>
  <c r="E30" s="1"/>
  <c r="D8"/>
  <c r="D30" s="1"/>
</calcChain>
</file>

<file path=xl/sharedStrings.xml><?xml version="1.0" encoding="utf-8"?>
<sst xmlns="http://schemas.openxmlformats.org/spreadsheetml/2006/main" count="84" uniqueCount="59">
  <si>
    <t>№№</t>
  </si>
  <si>
    <t>Показатель</t>
  </si>
  <si>
    <t>Ед.изм.</t>
  </si>
  <si>
    <t>2014г</t>
  </si>
  <si>
    <t>ПЛАН</t>
  </si>
  <si>
    <t>ФАКТ</t>
  </si>
  <si>
    <t>Примечание</t>
  </si>
  <si>
    <t>1.</t>
  </si>
  <si>
    <t>Необходимая валовая выручка на содержание (котловая)</t>
  </si>
  <si>
    <t>тыс.руб</t>
  </si>
  <si>
    <t>Приложение № 1</t>
  </si>
  <si>
    <t>к Приказу Федеральной службы  по тарифам от 02 марта 2011г № 56-э</t>
  </si>
  <si>
    <t>Приложение №1. ФОРМА РАСКРЫТИЯ ИНФОРМАЦИИ О СТРУКТУРЕ И ОБЪЁМАХ ЗАТРАТ НА ОКАЗАНИЕ УСЛУГ ПО ПЕРЕДАЧЕ ЭЛЕКТРИЧЕСКОЙ ЭНЕРГИИ СЕТЕВЫМИ ОРГАНИЗАЦИЯМИ,РЕГУЛИРОВАНИЕ ТАРИФОВ НА УСЛУГИ КОТОРЫХ ОСУЩЕСТВЛЯЕТСЯ МЕТОДОМ ЭКОНОМИЧЕСКИ ОБОСНОВАННЫХ РАСХОДОВ</t>
  </si>
  <si>
    <t>Необходимая валовая выручка на содержание (собственная)</t>
  </si>
  <si>
    <t>I.</t>
  </si>
  <si>
    <t>1.1.</t>
  </si>
  <si>
    <t>Себестоимость,всего, в том числе:</t>
  </si>
  <si>
    <t>1.1.1.</t>
  </si>
  <si>
    <t>Материальные расходы,всего</t>
  </si>
  <si>
    <t>1.1.1.1.</t>
  </si>
  <si>
    <t>в том числе на ремонт</t>
  </si>
  <si>
    <t>1.1.2.</t>
  </si>
  <si>
    <t>Фонд оплаты труда и отчисления на социальные нужды, всего</t>
  </si>
  <si>
    <t>1.1.1.2.</t>
  </si>
  <si>
    <t>1.1.3.</t>
  </si>
  <si>
    <t>Амортизационные отчисления</t>
  </si>
  <si>
    <t>1.1.4.</t>
  </si>
  <si>
    <t>Прочие расходы</t>
  </si>
  <si>
    <t>1.1.4.1.</t>
  </si>
  <si>
    <t>Арендная плата</t>
  </si>
  <si>
    <t>1.1.4.2.</t>
  </si>
  <si>
    <t>Налоги, пошлины  и сборы</t>
  </si>
  <si>
    <t>Другие прочие  расходы</t>
  </si>
  <si>
    <t>1.1.4.3.</t>
  </si>
  <si>
    <t>1.2.</t>
  </si>
  <si>
    <t>Прибыль до налогообложения</t>
  </si>
  <si>
    <t>1.2.1.</t>
  </si>
  <si>
    <t>Налог на прибыль</t>
  </si>
  <si>
    <t>1.2.2.</t>
  </si>
  <si>
    <t>Чистая прибыль, всего, в том числе:</t>
  </si>
  <si>
    <t>1.2.2.1.</t>
  </si>
  <si>
    <t>Прибыль на капитальные вложения (инвестиции)</t>
  </si>
  <si>
    <t>1.2.2.2.</t>
  </si>
  <si>
    <t>Прибыль на возврат инвестиционных  кредитов</t>
  </si>
  <si>
    <t>1.2.2.3.</t>
  </si>
  <si>
    <t>Дивиденды  по акциям</t>
  </si>
  <si>
    <t>1.2.2.4.</t>
  </si>
  <si>
    <t>Прочие расходы из прибыли</t>
  </si>
  <si>
    <t>1.3.</t>
  </si>
  <si>
    <t>Недополученный по независящим причинам доход (+)/ избыток средств, полученный  в предыдущем  периоде реулирования (-)</t>
  </si>
  <si>
    <t>II.</t>
  </si>
  <si>
    <t>III.</t>
  </si>
  <si>
    <t>Справочно:расходы на ремонт, всего (п.1.1.1.1.+ п.1.1.1.2.)</t>
  </si>
  <si>
    <t>Необходимая валовая выручка на оплату технологического  расхода электроэнергии (котловая)</t>
  </si>
  <si>
    <t>Необходимая валовая выручка на оплату технологического  расхода электроэнергии (собственная)</t>
  </si>
  <si>
    <t>Ведущий  экономист  В.Ульянкова</t>
  </si>
  <si>
    <t>По факту  получен убыток -15957,4 тыс. руб.</t>
  </si>
  <si>
    <t xml:space="preserve"> в т.ч. внереализационные расходы</t>
  </si>
  <si>
    <t>Фактические выплаты  по Коллективному договору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</si>
</sst>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164" fontId="0" fillId="0" borderId="1" xfId="0" applyNumberFormat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164" fontId="0" fillId="0" borderId="0" xfId="0" applyNumberFormat="1"/>
    <xf numFmtId="0" fontId="0" fillId="2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 indent="3"/>
    </xf>
    <xf numFmtId="0" fontId="5" fillId="0" borderId="1" xfId="0" applyFont="1" applyBorder="1" applyAlignment="1">
      <alignment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F34"/>
  <sheetViews>
    <sheetView tabSelected="1" topLeftCell="A13" workbookViewId="0">
      <selection sqref="A1:F33"/>
    </sheetView>
  </sheetViews>
  <sheetFormatPr defaultRowHeight="15"/>
  <cols>
    <col min="1" max="1" width="7.28515625" customWidth="1"/>
    <col min="2" max="2" width="60.85546875" customWidth="1"/>
    <col min="4" max="4" width="20.85546875" customWidth="1"/>
    <col min="5" max="5" width="18" customWidth="1"/>
    <col min="6" max="6" width="26.28515625" customWidth="1"/>
  </cols>
  <sheetData>
    <row r="1" spans="1:6">
      <c r="D1" s="13" t="s">
        <v>10</v>
      </c>
      <c r="E1" s="13"/>
      <c r="F1" s="13"/>
    </row>
    <row r="2" spans="1:6" ht="41.25" customHeight="1">
      <c r="D2" s="17" t="s">
        <v>11</v>
      </c>
      <c r="E2" s="17"/>
      <c r="F2" s="17"/>
    </row>
    <row r="3" spans="1:6" ht="58.5" customHeight="1">
      <c r="A3" s="14" t="s">
        <v>12</v>
      </c>
      <c r="B3" s="14"/>
      <c r="C3" s="14"/>
      <c r="D3" s="14"/>
      <c r="E3" s="14"/>
      <c r="F3" s="14"/>
    </row>
    <row r="5" spans="1:6">
      <c r="A5" s="16" t="s">
        <v>0</v>
      </c>
      <c r="B5" s="16" t="s">
        <v>1</v>
      </c>
      <c r="C5" s="16" t="s">
        <v>2</v>
      </c>
      <c r="D5" s="15" t="s">
        <v>3</v>
      </c>
      <c r="E5" s="15"/>
      <c r="F5" s="16" t="s">
        <v>6</v>
      </c>
    </row>
    <row r="6" spans="1:6" ht="68.25" customHeight="1">
      <c r="A6" s="16"/>
      <c r="B6" s="16"/>
      <c r="C6" s="16"/>
      <c r="D6" s="7" t="s">
        <v>4</v>
      </c>
      <c r="E6" s="3" t="s">
        <v>5</v>
      </c>
      <c r="F6" s="16"/>
    </row>
    <row r="7" spans="1:6">
      <c r="A7" s="1" t="s">
        <v>14</v>
      </c>
      <c r="B7" s="1" t="s">
        <v>8</v>
      </c>
      <c r="C7" s="2" t="s">
        <v>9</v>
      </c>
      <c r="D7" s="1"/>
      <c r="E7" s="1"/>
      <c r="F7" s="1"/>
    </row>
    <row r="8" spans="1:6">
      <c r="A8" s="1" t="s">
        <v>7</v>
      </c>
      <c r="B8" s="1" t="s">
        <v>13</v>
      </c>
      <c r="C8" s="2" t="s">
        <v>9</v>
      </c>
      <c r="D8" s="4">
        <f>D9+D20</f>
        <v>106388.51</v>
      </c>
      <c r="E8" s="4">
        <f>E9+E20</f>
        <v>116536.788</v>
      </c>
      <c r="F8" s="4"/>
    </row>
    <row r="9" spans="1:6">
      <c r="A9" s="1" t="s">
        <v>15</v>
      </c>
      <c r="B9" s="1" t="s">
        <v>16</v>
      </c>
      <c r="C9" s="2" t="s">
        <v>9</v>
      </c>
      <c r="D9" s="4">
        <f>D10+D12+D14+D15</f>
        <v>106290.901</v>
      </c>
      <c r="E9" s="4">
        <f>E10+E12+E14+E15</f>
        <v>116317.28200000001</v>
      </c>
      <c r="F9" s="1"/>
    </row>
    <row r="10" spans="1:6">
      <c r="A10" s="1" t="s">
        <v>17</v>
      </c>
      <c r="B10" s="1" t="s">
        <v>18</v>
      </c>
      <c r="C10" s="2" t="s">
        <v>9</v>
      </c>
      <c r="D10" s="1">
        <f>3792.124+1991.389+3114.846</f>
        <v>8898.3590000000004</v>
      </c>
      <c r="E10" s="1">
        <f>3979.996+1999.471+2426.16</f>
        <v>8405.6270000000004</v>
      </c>
      <c r="F10" s="1"/>
    </row>
    <row r="11" spans="1:6">
      <c r="A11" s="1" t="s">
        <v>19</v>
      </c>
      <c r="B11" s="1" t="s">
        <v>20</v>
      </c>
      <c r="C11" s="2" t="s">
        <v>9</v>
      </c>
      <c r="D11" s="1">
        <v>3114.846</v>
      </c>
      <c r="E11" s="5">
        <v>2747.59</v>
      </c>
      <c r="F11" s="1"/>
    </row>
    <row r="12" spans="1:6">
      <c r="A12" s="1" t="s">
        <v>21</v>
      </c>
      <c r="B12" s="1" t="s">
        <v>22</v>
      </c>
      <c r="C12" s="2" t="s">
        <v>9</v>
      </c>
      <c r="D12" s="4">
        <f>60511.184+18091.706</f>
        <v>78602.89</v>
      </c>
      <c r="E12" s="4">
        <f>63741.831+18645.572</f>
        <v>82387.402999999991</v>
      </c>
      <c r="F12" s="1"/>
    </row>
    <row r="13" spans="1:6">
      <c r="A13" s="1" t="s">
        <v>23</v>
      </c>
      <c r="B13" s="1" t="s">
        <v>20</v>
      </c>
      <c r="C13" s="2" t="s">
        <v>9</v>
      </c>
      <c r="D13" s="5">
        <v>6791.29</v>
      </c>
      <c r="E13" s="1">
        <v>8998.66</v>
      </c>
      <c r="F13" s="1"/>
    </row>
    <row r="14" spans="1:6">
      <c r="A14" s="1" t="s">
        <v>24</v>
      </c>
      <c r="B14" s="1" t="s">
        <v>25</v>
      </c>
      <c r="C14" s="2" t="s">
        <v>9</v>
      </c>
      <c r="D14" s="1">
        <v>0</v>
      </c>
      <c r="E14" s="1">
        <v>163.58799999999999</v>
      </c>
      <c r="F14" s="1"/>
    </row>
    <row r="15" spans="1:6">
      <c r="A15" s="1" t="s">
        <v>26</v>
      </c>
      <c r="B15" s="1" t="s">
        <v>27</v>
      </c>
      <c r="C15" s="2" t="s">
        <v>9</v>
      </c>
      <c r="D15" s="1">
        <f>18465.171+324.481</f>
        <v>18789.651999999998</v>
      </c>
      <c r="E15" s="1">
        <f>25163.04+197.624</f>
        <v>25360.664000000001</v>
      </c>
      <c r="F15" s="1"/>
    </row>
    <row r="16" spans="1:6">
      <c r="A16" s="1" t="s">
        <v>28</v>
      </c>
      <c r="B16" s="1" t="s">
        <v>29</v>
      </c>
      <c r="C16" s="2" t="s">
        <v>9</v>
      </c>
      <c r="D16" s="4">
        <f>14601.37</f>
        <v>14601.37</v>
      </c>
      <c r="E16" s="4">
        <v>16971.983</v>
      </c>
      <c r="F16" s="11"/>
    </row>
    <row r="17" spans="1:6">
      <c r="A17" s="1" t="s">
        <v>30</v>
      </c>
      <c r="B17" s="1" t="s">
        <v>31</v>
      </c>
      <c r="C17" s="2" t="s">
        <v>9</v>
      </c>
      <c r="D17" s="4">
        <f>27.18</f>
        <v>27.18</v>
      </c>
      <c r="E17" s="4">
        <v>68.150999999999996</v>
      </c>
      <c r="F17" s="11"/>
    </row>
    <row r="18" spans="1:6">
      <c r="A18" s="1" t="s">
        <v>33</v>
      </c>
      <c r="B18" s="1" t="s">
        <v>32</v>
      </c>
      <c r="C18" s="2" t="s">
        <v>9</v>
      </c>
      <c r="D18" s="4">
        <f>D15-D16-D17</f>
        <v>4161.1019999999971</v>
      </c>
      <c r="E18" s="4">
        <f>E15-E16-E17</f>
        <v>8320.5300000000007</v>
      </c>
      <c r="F18" s="11"/>
    </row>
    <row r="19" spans="1:6">
      <c r="A19" s="1"/>
      <c r="B19" s="10" t="s">
        <v>57</v>
      </c>
      <c r="C19" s="8" t="s">
        <v>9</v>
      </c>
      <c r="D19" s="9">
        <v>324.48099999999999</v>
      </c>
      <c r="E19" s="9">
        <v>197.624</v>
      </c>
      <c r="F19" s="11"/>
    </row>
    <row r="20" spans="1:6" ht="25.5">
      <c r="A20" s="1" t="s">
        <v>34</v>
      </c>
      <c r="B20" s="1" t="s">
        <v>35</v>
      </c>
      <c r="C20" s="2" t="s">
        <v>9</v>
      </c>
      <c r="D20" s="1">
        <f>D21+D22</f>
        <v>97.60899999999998</v>
      </c>
      <c r="E20" s="1">
        <v>219.506</v>
      </c>
      <c r="F20" s="11" t="s">
        <v>56</v>
      </c>
    </row>
    <row r="21" spans="1:6">
      <c r="A21" s="1" t="s">
        <v>36</v>
      </c>
      <c r="B21" s="1" t="s">
        <v>37</v>
      </c>
      <c r="C21" s="2" t="s">
        <v>9</v>
      </c>
      <c r="D21" s="1">
        <f>19.522</f>
        <v>19.521999999999998</v>
      </c>
      <c r="E21" s="1">
        <v>43.901000000000003</v>
      </c>
      <c r="F21" s="11"/>
    </row>
    <row r="22" spans="1:6">
      <c r="A22" s="1" t="s">
        <v>38</v>
      </c>
      <c r="B22" s="1" t="s">
        <v>39</v>
      </c>
      <c r="C22" s="2" t="s">
        <v>9</v>
      </c>
      <c r="D22" s="1">
        <f>D23+D24+D25+D26</f>
        <v>78.086999999999989</v>
      </c>
      <c r="E22" s="1">
        <f>E23+E24+E25+E26</f>
        <v>175.60499999999999</v>
      </c>
      <c r="F22" s="11"/>
    </row>
    <row r="23" spans="1:6">
      <c r="A23" s="1" t="s">
        <v>40</v>
      </c>
      <c r="B23" s="1" t="s">
        <v>41</v>
      </c>
      <c r="C23" s="2" t="s">
        <v>9</v>
      </c>
      <c r="D23" s="1"/>
      <c r="E23" s="1"/>
      <c r="F23" s="11"/>
    </row>
    <row r="24" spans="1:6">
      <c r="A24" s="1" t="s">
        <v>42</v>
      </c>
      <c r="B24" s="1" t="s">
        <v>43</v>
      </c>
      <c r="C24" s="2" t="s">
        <v>9</v>
      </c>
      <c r="D24" s="1"/>
      <c r="E24" s="1"/>
      <c r="F24" s="11"/>
    </row>
    <row r="25" spans="1:6">
      <c r="A25" s="1" t="s">
        <v>44</v>
      </c>
      <c r="B25" s="1" t="s">
        <v>45</v>
      </c>
      <c r="C25" s="2" t="s">
        <v>9</v>
      </c>
      <c r="D25" s="1"/>
      <c r="E25" s="1"/>
      <c r="F25" s="11"/>
    </row>
    <row r="26" spans="1:6" ht="25.5">
      <c r="A26" s="1" t="s">
        <v>46</v>
      </c>
      <c r="B26" s="1" t="s">
        <v>47</v>
      </c>
      <c r="C26" s="2" t="s">
        <v>9</v>
      </c>
      <c r="D26" s="1">
        <f>97.609-19.522</f>
        <v>78.086999999999989</v>
      </c>
      <c r="E26" s="1">
        <v>175.60499999999999</v>
      </c>
      <c r="F26" s="11" t="s">
        <v>58</v>
      </c>
    </row>
    <row r="27" spans="1:6" ht="45">
      <c r="A27" s="1" t="s">
        <v>48</v>
      </c>
      <c r="B27" s="1" t="s">
        <v>49</v>
      </c>
      <c r="C27" s="2" t="s">
        <v>9</v>
      </c>
      <c r="D27" s="1">
        <v>0</v>
      </c>
      <c r="E27" s="1">
        <v>0</v>
      </c>
      <c r="F27" s="11"/>
    </row>
    <row r="28" spans="1:6">
      <c r="A28" s="1" t="s">
        <v>50</v>
      </c>
      <c r="B28" s="1" t="s">
        <v>52</v>
      </c>
      <c r="C28" s="2" t="s">
        <v>9</v>
      </c>
      <c r="D28" s="4">
        <f>D11+D13</f>
        <v>9906.1360000000004</v>
      </c>
      <c r="E28" s="4">
        <f>E11+E13</f>
        <v>11746.25</v>
      </c>
      <c r="F28" s="11"/>
    </row>
    <row r="29" spans="1:6" ht="30">
      <c r="A29" s="1" t="s">
        <v>51</v>
      </c>
      <c r="B29" s="1" t="s">
        <v>53</v>
      </c>
      <c r="C29" s="2" t="s">
        <v>9</v>
      </c>
      <c r="D29" s="1"/>
      <c r="E29" s="1"/>
      <c r="F29" s="11"/>
    </row>
    <row r="30" spans="1:6" ht="30">
      <c r="A30" s="1" t="s">
        <v>7</v>
      </c>
      <c r="B30" s="1" t="s">
        <v>54</v>
      </c>
      <c r="C30" s="2" t="s">
        <v>9</v>
      </c>
      <c r="D30" s="4">
        <f>D8</f>
        <v>106388.51</v>
      </c>
      <c r="E30" s="4">
        <f>E8</f>
        <v>116536.788</v>
      </c>
      <c r="F30" s="11"/>
    </row>
    <row r="33" spans="1:5" ht="28.5" customHeight="1">
      <c r="A33" s="12" t="s">
        <v>55</v>
      </c>
      <c r="B33" s="12"/>
    </row>
    <row r="34" spans="1:5">
      <c r="E34" s="6"/>
    </row>
  </sheetData>
  <mergeCells count="9">
    <mergeCell ref="A33:B33"/>
    <mergeCell ref="D1:F1"/>
    <mergeCell ref="A3:F3"/>
    <mergeCell ref="D5:E5"/>
    <mergeCell ref="B5:B6"/>
    <mergeCell ref="A5:A6"/>
    <mergeCell ref="C5:C6"/>
    <mergeCell ref="F5:F6"/>
    <mergeCell ref="D2:F2"/>
  </mergeCells>
  <pageMargins left="0.7" right="0.7" top="0.75" bottom="0.75" header="0.3" footer="0.3"/>
  <pageSetup paperSize="9" scale="70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2014г</vt:lpstr>
      <vt:lpstr>'2014г'!Область_печати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2015-06-24T12:16:20Z</dcterms:modified>
</cp:coreProperties>
</file>