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18г" sheetId="1" r:id="rId1"/>
  </sheets>
  <definedNames>
    <definedName name="_xlnm.Print_Area" localSheetId="0">'Баланс 2018г'!$A$1:$N$32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<sst xmlns="http://schemas.openxmlformats.org/spreadsheetml/2006/main" count="45" uniqueCount="37">
  <si>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</si>
  <si>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</si>
  <si>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</si>
  <si>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</si>
  <si>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</si>
  <si>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</si>
  <si>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</si>
  <si>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</si>
  <si>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</si>
  <si>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</si>
  <si>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</si>
  <si>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</si>
  <si>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</si>
  <si>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</si>
  <si>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</si>
  <si>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</si>
  <si>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</si>
  <si>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</si>
  <si>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</si>
  <si>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</si>
  <si>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</si>
  <si>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</si>
  <si>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</si>
  <si>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</si>
  <si>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</si>
  <si>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</si>
  <si>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</si>
  <si>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</si>
  <si>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</si>
  <si>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</si>
  <si>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</si>
  <si>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</si>
  <si>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</si>
  <si>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</si>
  <si>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2018  ГОД</t>
  </si>
  <si>
    <t>Факт 2018г</t>
  </si>
  <si>
    <t>2018г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</si>
</sst>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7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9" sqref="M29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39" t="s">
        <v>29</v>
      </c>
      <c r="B1" s="39"/>
      <c r="C1" s="39"/>
      <c r="D1" s="39"/>
      <c r="E1" s="1"/>
      <c r="F1" s="1"/>
      <c r="G1" s="1"/>
      <c r="H1" s="1"/>
      <c r="I1" s="1"/>
      <c r="J1" s="1"/>
      <c r="K1" s="30" t="s">
        <v>33</v>
      </c>
      <c r="L1" s="1"/>
      <c r="M1" s="1"/>
      <c r="N1" s="1"/>
    </row>
    <row r="2" spans="1:14" ht="62.25" customHeight="1">
      <c r="A2" s="40" t="s">
        <v>34</v>
      </c>
      <c r="B2" s="40"/>
      <c r="C2" s="40"/>
      <c r="D2" s="40"/>
      <c r="E2" s="40"/>
      <c r="F2" s="40"/>
      <c r="G2" s="40"/>
      <c r="H2" s="40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41" t="s">
        <v>21</v>
      </c>
      <c r="B4" s="43" t="s">
        <v>35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7.5" customHeight="1">
      <c r="A5" s="42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36</v>
      </c>
    </row>
    <row r="6" spans="1:14" ht="15.75" customHeight="1">
      <c r="A6" s="7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9.5" customHeight="1">
      <c r="A7" s="20" t="s">
        <v>25</v>
      </c>
      <c r="B7" s="26">
        <f>B8+B9+B10</f>
        <v>13001771</v>
      </c>
      <c r="C7" s="26">
        <f aca="true" t="shared" si="0" ref="C7:M7">C8+C9+C10</f>
        <v>11486975</v>
      </c>
      <c r="D7" s="26">
        <f t="shared" si="0"/>
        <v>11758102</v>
      </c>
      <c r="E7" s="26">
        <f t="shared" si="0"/>
        <v>9691522</v>
      </c>
      <c r="F7" s="26">
        <f t="shared" si="0"/>
        <v>8863851</v>
      </c>
      <c r="G7" s="26">
        <f t="shared" si="0"/>
        <v>9998807</v>
      </c>
      <c r="H7" s="26">
        <f t="shared" si="0"/>
        <v>7395141</v>
      </c>
      <c r="I7" s="26">
        <f t="shared" si="0"/>
        <v>8456151</v>
      </c>
      <c r="J7" s="26">
        <f t="shared" si="0"/>
        <v>10623171</v>
      </c>
      <c r="K7" s="26">
        <f t="shared" si="0"/>
        <v>10385308</v>
      </c>
      <c r="L7" s="26">
        <f t="shared" si="0"/>
        <v>10891226</v>
      </c>
      <c r="M7" s="26">
        <f t="shared" si="0"/>
        <v>12210644</v>
      </c>
      <c r="N7" s="9">
        <f aca="true" t="shared" si="1" ref="N7:N19">SUM(B7:M7)</f>
        <v>124762669</v>
      </c>
      <c r="P7" s="31"/>
      <c r="Q7" s="31"/>
      <c r="R7" s="31"/>
    </row>
    <row r="8" spans="1:17" ht="19.5" customHeight="1" outlineLevel="1">
      <c r="A8" s="21" t="s">
        <v>19</v>
      </c>
      <c r="B8" s="10">
        <v>8363326</v>
      </c>
      <c r="C8" s="10">
        <v>7420874</v>
      </c>
      <c r="D8" s="10">
        <v>7528209</v>
      </c>
      <c r="E8" s="10">
        <v>6248807</v>
      </c>
      <c r="F8" s="10">
        <v>5802474</v>
      </c>
      <c r="G8" s="10">
        <v>6457609</v>
      </c>
      <c r="H8" s="10">
        <v>4864855</v>
      </c>
      <c r="I8" s="10">
        <v>5431028</v>
      </c>
      <c r="J8" s="10">
        <v>6829834</v>
      </c>
      <c r="K8" s="10">
        <v>6812209</v>
      </c>
      <c r="L8" s="10">
        <v>7057348</v>
      </c>
      <c r="M8" s="10">
        <v>7902521</v>
      </c>
      <c r="N8" s="8">
        <f t="shared" si="1"/>
        <v>80719094</v>
      </c>
      <c r="Q8" s="31"/>
    </row>
    <row r="9" spans="1:15" ht="19.5" customHeight="1" outlineLevel="1">
      <c r="A9" s="21" t="s">
        <v>22</v>
      </c>
      <c r="B9" s="10">
        <v>4573304</v>
      </c>
      <c r="C9" s="10">
        <v>4002376</v>
      </c>
      <c r="D9" s="10">
        <v>4169957</v>
      </c>
      <c r="E9" s="10">
        <v>3384434</v>
      </c>
      <c r="F9" s="10">
        <v>3014414</v>
      </c>
      <c r="G9" s="10">
        <v>3484177</v>
      </c>
      <c r="H9" s="10">
        <v>2486831</v>
      </c>
      <c r="I9" s="10">
        <v>2976204</v>
      </c>
      <c r="J9" s="10">
        <v>3738345</v>
      </c>
      <c r="K9" s="10">
        <v>3512398</v>
      </c>
      <c r="L9" s="10">
        <v>3779689</v>
      </c>
      <c r="M9" s="10">
        <v>4246259</v>
      </c>
      <c r="N9" s="8">
        <f t="shared" si="1"/>
        <v>43368388</v>
      </c>
      <c r="O9" s="31"/>
    </row>
    <row r="10" spans="1:14" ht="19.5" customHeight="1" outlineLevel="1">
      <c r="A10" s="21" t="s">
        <v>0</v>
      </c>
      <c r="B10" s="10">
        <v>65141</v>
      </c>
      <c r="C10" s="10">
        <v>63725</v>
      </c>
      <c r="D10" s="10">
        <v>59936</v>
      </c>
      <c r="E10" s="10">
        <v>58281</v>
      </c>
      <c r="F10" s="10">
        <v>46963</v>
      </c>
      <c r="G10" s="10">
        <v>57021</v>
      </c>
      <c r="H10" s="10">
        <v>43455</v>
      </c>
      <c r="I10" s="10">
        <v>48919</v>
      </c>
      <c r="J10" s="10">
        <v>54992</v>
      </c>
      <c r="K10" s="10">
        <v>60701</v>
      </c>
      <c r="L10" s="10">
        <v>54189</v>
      </c>
      <c r="M10" s="10">
        <v>61864</v>
      </c>
      <c r="N10" s="8">
        <f t="shared" si="1"/>
        <v>675187</v>
      </c>
    </row>
    <row r="11" spans="1:17" ht="19.5" customHeight="1" outlineLevel="1">
      <c r="A11" s="22" t="s">
        <v>24</v>
      </c>
      <c r="B11" s="27">
        <f>SUM(B12:B15)</f>
        <v>76804</v>
      </c>
      <c r="C11" s="27">
        <f aca="true" t="shared" si="2" ref="C11:M11">SUM(C12:C15)</f>
        <v>79260</v>
      </c>
      <c r="D11" s="27">
        <f t="shared" si="2"/>
        <v>71772</v>
      </c>
      <c r="E11" s="27">
        <f t="shared" si="2"/>
        <v>49254</v>
      </c>
      <c r="F11" s="27">
        <f t="shared" si="2"/>
        <v>28912</v>
      </c>
      <c r="G11" s="27">
        <f t="shared" si="2"/>
        <v>24710</v>
      </c>
      <c r="H11" s="27">
        <f t="shared" si="2"/>
        <v>14118</v>
      </c>
      <c r="I11" s="27">
        <f t="shared" si="2"/>
        <v>18049</v>
      </c>
      <c r="J11" s="27">
        <f t="shared" si="2"/>
        <v>27871</v>
      </c>
      <c r="K11" s="27">
        <f t="shared" si="2"/>
        <v>43743</v>
      </c>
      <c r="L11" s="27">
        <f t="shared" si="2"/>
        <v>58867</v>
      </c>
      <c r="M11" s="27">
        <f t="shared" si="2"/>
        <v>68865</v>
      </c>
      <c r="N11" s="9">
        <f>SUM(N12:N15)</f>
        <v>562225</v>
      </c>
      <c r="O11" s="31"/>
      <c r="P11" s="31"/>
      <c r="Q11" s="31"/>
    </row>
    <row r="12" spans="1:14" ht="19.5" customHeight="1" outlineLevel="1">
      <c r="A12" s="21" t="s">
        <v>19</v>
      </c>
      <c r="B12" s="10">
        <v>68998</v>
      </c>
      <c r="C12" s="10">
        <v>71709</v>
      </c>
      <c r="D12" s="10">
        <v>65127</v>
      </c>
      <c r="E12" s="10">
        <v>44577</v>
      </c>
      <c r="F12" s="10">
        <v>26417</v>
      </c>
      <c r="G12" s="10">
        <v>21292</v>
      </c>
      <c r="H12" s="10">
        <v>11673</v>
      </c>
      <c r="I12" s="10">
        <v>15296</v>
      </c>
      <c r="J12" s="10">
        <v>24412</v>
      </c>
      <c r="K12" s="10">
        <v>40962</v>
      </c>
      <c r="L12" s="10">
        <v>52250</v>
      </c>
      <c r="M12" s="10">
        <v>62392</v>
      </c>
      <c r="N12" s="8">
        <f t="shared" si="1"/>
        <v>505105</v>
      </c>
    </row>
    <row r="13" spans="1:14" ht="19.5" customHeight="1" outlineLevel="1">
      <c r="A13" s="21" t="s">
        <v>22</v>
      </c>
      <c r="B13" s="10">
        <v>7806</v>
      </c>
      <c r="C13" s="10">
        <v>7551</v>
      </c>
      <c r="D13" s="10">
        <v>6645</v>
      </c>
      <c r="E13" s="10">
        <v>4677</v>
      </c>
      <c r="F13" s="10">
        <v>2495</v>
      </c>
      <c r="G13" s="10">
        <v>3418</v>
      </c>
      <c r="H13" s="10">
        <v>2445</v>
      </c>
      <c r="I13" s="10">
        <v>2753</v>
      </c>
      <c r="J13" s="10">
        <v>3459</v>
      </c>
      <c r="K13" s="10">
        <v>2781</v>
      </c>
      <c r="L13" s="10">
        <v>6617</v>
      </c>
      <c r="M13" s="10">
        <v>6473</v>
      </c>
      <c r="N13" s="8">
        <f t="shared" si="1"/>
        <v>57120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>+B18+B19+B20+B21+B22+B23</f>
        <v>11452124</v>
      </c>
      <c r="C16" s="11">
        <f aca="true" t="shared" si="3" ref="C16:M16">+C18+C19+C20+C21+C22+C23</f>
        <v>10569829</v>
      </c>
      <c r="D16" s="11">
        <f t="shared" si="3"/>
        <v>9828360</v>
      </c>
      <c r="E16" s="11">
        <f t="shared" si="3"/>
        <v>9185371</v>
      </c>
      <c r="F16" s="11">
        <f t="shared" si="3"/>
        <v>7839484</v>
      </c>
      <c r="G16" s="11">
        <f t="shared" si="3"/>
        <v>9202092</v>
      </c>
      <c r="H16" s="11">
        <f t="shared" si="3"/>
        <v>7106442</v>
      </c>
      <c r="I16" s="11">
        <f t="shared" si="3"/>
        <v>7177314</v>
      </c>
      <c r="J16" s="11">
        <f t="shared" si="3"/>
        <v>9670419</v>
      </c>
      <c r="K16" s="11">
        <f t="shared" si="3"/>
        <v>9047254</v>
      </c>
      <c r="L16" s="11">
        <f t="shared" si="3"/>
        <v>9427926</v>
      </c>
      <c r="M16" s="11">
        <f t="shared" si="3"/>
        <v>10424039</v>
      </c>
      <c r="N16" s="8">
        <f t="shared" si="1"/>
        <v>110930654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7506</v>
      </c>
      <c r="C19" s="13">
        <v>15307</v>
      </c>
      <c r="D19" s="13">
        <v>11496</v>
      </c>
      <c r="E19" s="13">
        <v>18924</v>
      </c>
      <c r="F19" s="13">
        <v>9942</v>
      </c>
      <c r="G19" s="13">
        <v>8321</v>
      </c>
      <c r="H19" s="13">
        <v>8231</v>
      </c>
      <c r="I19" s="13">
        <v>6873</v>
      </c>
      <c r="J19" s="13">
        <v>5052</v>
      </c>
      <c r="K19" s="13">
        <v>21361</v>
      </c>
      <c r="L19" s="13">
        <v>17184</v>
      </c>
      <c r="M19" s="13">
        <v>32556</v>
      </c>
      <c r="N19" s="8">
        <f t="shared" si="1"/>
        <v>162753</v>
      </c>
    </row>
    <row r="20" spans="1:14" ht="19.5" customHeight="1">
      <c r="A20" s="21" t="s">
        <v>0</v>
      </c>
      <c r="B20" s="14">
        <v>3680618</v>
      </c>
      <c r="C20" s="14">
        <v>3335150</v>
      </c>
      <c r="D20" s="14">
        <v>3150368</v>
      </c>
      <c r="E20" s="14">
        <v>2650275</v>
      </c>
      <c r="F20" s="14">
        <v>2143145</v>
      </c>
      <c r="G20" s="14">
        <v>1852153</v>
      </c>
      <c r="H20" s="14">
        <v>1578862</v>
      </c>
      <c r="I20" s="14">
        <v>1679425</v>
      </c>
      <c r="J20" s="14">
        <v>2006226</v>
      </c>
      <c r="K20" s="14">
        <v>2465854</v>
      </c>
      <c r="L20" s="14">
        <v>2863729</v>
      </c>
      <c r="M20" s="14">
        <v>3108148</v>
      </c>
      <c r="N20" s="8">
        <f t="shared" si="4"/>
        <v>30513953</v>
      </c>
    </row>
    <row r="21" spans="1:14" ht="19.5" customHeight="1">
      <c r="A21" s="21" t="s">
        <v>1</v>
      </c>
      <c r="B21" s="14">
        <v>1948073</v>
      </c>
      <c r="C21" s="14">
        <v>1906200</v>
      </c>
      <c r="D21" s="14">
        <v>1709092</v>
      </c>
      <c r="E21" s="14">
        <v>1481328</v>
      </c>
      <c r="F21" s="14">
        <v>1400143</v>
      </c>
      <c r="G21" s="14">
        <v>1398434</v>
      </c>
      <c r="H21" s="14">
        <v>1267611</v>
      </c>
      <c r="I21" s="14">
        <v>1173561</v>
      </c>
      <c r="J21" s="14">
        <v>1448789</v>
      </c>
      <c r="K21" s="14">
        <v>1606740</v>
      </c>
      <c r="L21" s="14">
        <v>1727581</v>
      </c>
      <c r="M21" s="14">
        <v>1776925</v>
      </c>
      <c r="N21" s="8">
        <f t="shared" si="4"/>
        <v>18844477</v>
      </c>
    </row>
    <row r="22" spans="1:14" ht="19.5" customHeight="1">
      <c r="A22" s="21" t="s">
        <v>23</v>
      </c>
      <c r="B22" s="14">
        <v>293073</v>
      </c>
      <c r="C22" s="14">
        <v>267591</v>
      </c>
      <c r="D22" s="14">
        <v>368489</v>
      </c>
      <c r="E22" s="14">
        <v>282645</v>
      </c>
      <c r="F22" s="14">
        <v>212452</v>
      </c>
      <c r="G22" s="14">
        <v>244259</v>
      </c>
      <c r="H22" s="14">
        <v>161578</v>
      </c>
      <c r="I22" s="14">
        <v>138035</v>
      </c>
      <c r="J22" s="14">
        <v>178724</v>
      </c>
      <c r="K22" s="14">
        <v>214179</v>
      </c>
      <c r="L22" s="14">
        <v>236829</v>
      </c>
      <c r="M22" s="14">
        <v>326013</v>
      </c>
      <c r="N22" s="8">
        <f t="shared" si="4"/>
        <v>2923867</v>
      </c>
    </row>
    <row r="23" spans="1:14" ht="19.5" customHeight="1">
      <c r="A23" s="21" t="s">
        <v>2</v>
      </c>
      <c r="B23" s="14">
        <v>5522854</v>
      </c>
      <c r="C23" s="14">
        <v>5045581</v>
      </c>
      <c r="D23" s="14">
        <v>4588915</v>
      </c>
      <c r="E23" s="14">
        <v>4752199</v>
      </c>
      <c r="F23" s="14">
        <v>4073802</v>
      </c>
      <c r="G23" s="14">
        <v>5698925</v>
      </c>
      <c r="H23" s="14">
        <v>4090160</v>
      </c>
      <c r="I23" s="14">
        <v>4179420</v>
      </c>
      <c r="J23" s="14">
        <v>6031628</v>
      </c>
      <c r="K23" s="14">
        <v>4739120</v>
      </c>
      <c r="L23" s="14">
        <v>4582603</v>
      </c>
      <c r="M23" s="14">
        <v>5180397</v>
      </c>
      <c r="N23" s="8">
        <f t="shared" si="4"/>
        <v>58485604</v>
      </c>
    </row>
    <row r="24" spans="1:18" ht="19.5" customHeight="1">
      <c r="A24" s="23" t="s">
        <v>28</v>
      </c>
      <c r="B24" s="11">
        <f>B7-B11-B16</f>
        <v>1472843</v>
      </c>
      <c r="C24" s="11">
        <f aca="true" t="shared" si="5" ref="C24:N24">C7-C11-C16</f>
        <v>837886</v>
      </c>
      <c r="D24" s="11">
        <f t="shared" si="5"/>
        <v>1857970</v>
      </c>
      <c r="E24" s="11">
        <f t="shared" si="5"/>
        <v>456897</v>
      </c>
      <c r="F24" s="11">
        <f t="shared" si="5"/>
        <v>995455</v>
      </c>
      <c r="G24" s="11">
        <f t="shared" si="5"/>
        <v>772005</v>
      </c>
      <c r="H24" s="11">
        <f t="shared" si="5"/>
        <v>274581</v>
      </c>
      <c r="I24" s="11">
        <f>I7-I11-I16</f>
        <v>1260788</v>
      </c>
      <c r="J24" s="11">
        <f>J7-J11-J16</f>
        <v>924881</v>
      </c>
      <c r="K24" s="11">
        <f t="shared" si="5"/>
        <v>1294311</v>
      </c>
      <c r="L24" s="11">
        <f>L7-L11-L16</f>
        <v>1404433</v>
      </c>
      <c r="M24" s="11">
        <f>M7-M11-M16</f>
        <v>1717740</v>
      </c>
      <c r="N24" s="11">
        <f t="shared" si="5"/>
        <v>13269790</v>
      </c>
      <c r="O24" s="31"/>
      <c r="Q24" s="32"/>
      <c r="R24" s="32"/>
    </row>
    <row r="25" spans="1:18" ht="19.5" customHeight="1">
      <c r="A25" s="35" t="s">
        <v>30</v>
      </c>
      <c r="B25" s="13">
        <v>39202</v>
      </c>
      <c r="C25" s="13">
        <v>34464</v>
      </c>
      <c r="D25" s="13">
        <v>35795</v>
      </c>
      <c r="E25" s="13">
        <v>30017</v>
      </c>
      <c r="F25" s="13">
        <v>27302</v>
      </c>
      <c r="G25" s="13">
        <v>33430</v>
      </c>
      <c r="H25" s="13">
        <v>23497</v>
      </c>
      <c r="I25" s="13">
        <v>28427</v>
      </c>
      <c r="J25" s="13">
        <v>35693</v>
      </c>
      <c r="K25" s="13">
        <v>32446</v>
      </c>
      <c r="L25" s="13">
        <v>33745</v>
      </c>
      <c r="M25" s="13">
        <v>38329</v>
      </c>
      <c r="N25" s="36">
        <f>SUM(B25:M25)</f>
        <v>392347</v>
      </c>
      <c r="O25" s="31"/>
      <c r="Q25" s="32"/>
      <c r="R25" s="32"/>
    </row>
    <row r="26" spans="1:18" ht="19.5" customHeight="1">
      <c r="A26" s="35" t="s">
        <v>31</v>
      </c>
      <c r="B26" s="13">
        <v>611006</v>
      </c>
      <c r="C26" s="13">
        <v>426091</v>
      </c>
      <c r="D26" s="13">
        <v>638669</v>
      </c>
      <c r="E26" s="13">
        <v>204474</v>
      </c>
      <c r="F26" s="13">
        <v>433810</v>
      </c>
      <c r="G26" s="13">
        <v>356997</v>
      </c>
      <c r="H26" s="13">
        <v>195416</v>
      </c>
      <c r="I26" s="13">
        <v>371704</v>
      </c>
      <c r="J26" s="13">
        <v>390638</v>
      </c>
      <c r="K26" s="13">
        <v>522206</v>
      </c>
      <c r="L26" s="13">
        <v>525510</v>
      </c>
      <c r="M26" s="13">
        <v>568918</v>
      </c>
      <c r="N26" s="36">
        <f>SUM(B26:M26)</f>
        <v>5245439</v>
      </c>
      <c r="O26" s="31"/>
      <c r="Q26" s="32"/>
      <c r="R26" s="32"/>
    </row>
    <row r="27" spans="1:18" ht="19.5" customHeight="1">
      <c r="A27" s="35" t="s">
        <v>32</v>
      </c>
      <c r="B27" s="13">
        <v>822635</v>
      </c>
      <c r="C27" s="13">
        <v>377331</v>
      </c>
      <c r="D27" s="13">
        <v>1183506</v>
      </c>
      <c r="E27" s="13">
        <v>222406</v>
      </c>
      <c r="F27" s="13">
        <v>534343</v>
      </c>
      <c r="G27" s="13">
        <v>381578</v>
      </c>
      <c r="H27" s="13">
        <v>55668</v>
      </c>
      <c r="I27" s="13">
        <v>860657</v>
      </c>
      <c r="J27" s="13">
        <v>498550</v>
      </c>
      <c r="K27" s="13">
        <v>739659</v>
      </c>
      <c r="L27" s="13">
        <v>845178</v>
      </c>
      <c r="M27" s="13">
        <v>1110493</v>
      </c>
      <c r="N27" s="36">
        <f>SUM(B27:M27)</f>
        <v>7632004</v>
      </c>
      <c r="O27" s="31"/>
      <c r="Q27" s="32"/>
      <c r="R27" s="32"/>
    </row>
    <row r="28" spans="1:18" ht="19.5" customHeight="1">
      <c r="A28" s="24" t="s">
        <v>5</v>
      </c>
      <c r="B28" s="15">
        <v>1235600</v>
      </c>
      <c r="C28" s="15">
        <v>837886</v>
      </c>
      <c r="D28" s="15">
        <v>1030900</v>
      </c>
      <c r="E28" s="15">
        <v>456897</v>
      </c>
      <c r="F28" s="15">
        <v>772200</v>
      </c>
      <c r="G28" s="15">
        <v>771400</v>
      </c>
      <c r="H28" s="15">
        <v>274581</v>
      </c>
      <c r="I28" s="15">
        <v>838400</v>
      </c>
      <c r="J28" s="15">
        <v>924881</v>
      </c>
      <c r="K28" s="15">
        <v>954700</v>
      </c>
      <c r="L28" s="15">
        <v>1075200</v>
      </c>
      <c r="M28" s="15">
        <v>1206100</v>
      </c>
      <c r="N28" s="9">
        <f>SUM(B28:M28)</f>
        <v>10378745</v>
      </c>
      <c r="Q28" s="33"/>
      <c r="R28" s="32"/>
    </row>
    <row r="29" spans="1:18" ht="19.5" customHeight="1">
      <c r="A29" s="25" t="s">
        <v>27</v>
      </c>
      <c r="B29" s="28">
        <f>B28/B7*100</f>
        <v>9.503320739920738</v>
      </c>
      <c r="C29" s="28">
        <f aca="true" t="shared" si="6" ref="C29:M29">C28/C7*100</f>
        <v>7.294226722004706</v>
      </c>
      <c r="D29" s="28">
        <f t="shared" si="6"/>
        <v>8.767571500910606</v>
      </c>
      <c r="E29" s="28">
        <f t="shared" si="6"/>
        <v>4.714398832298993</v>
      </c>
      <c r="F29" s="28">
        <f>F28/F7*100</f>
        <v>8.711789040677692</v>
      </c>
      <c r="G29" s="28">
        <f t="shared" si="6"/>
        <v>7.714920390002527</v>
      </c>
      <c r="H29" s="28">
        <f t="shared" si="6"/>
        <v>3.7129920849379343</v>
      </c>
      <c r="I29" s="28">
        <f t="shared" si="6"/>
        <v>9.914676310770703</v>
      </c>
      <c r="J29" s="28">
        <f t="shared" si="6"/>
        <v>8.706261058962527</v>
      </c>
      <c r="K29" s="28">
        <f t="shared" si="6"/>
        <v>9.192794282076179</v>
      </c>
      <c r="L29" s="28">
        <f t="shared" si="6"/>
        <v>9.872166824928618</v>
      </c>
      <c r="M29" s="28">
        <f t="shared" si="6"/>
        <v>9.877447905286568</v>
      </c>
      <c r="N29" s="29">
        <f>N28/N7*100</f>
        <v>8.318790454859538</v>
      </c>
      <c r="P29" s="34"/>
      <c r="Q29" s="32"/>
      <c r="R29" s="32"/>
    </row>
    <row r="30" spans="1:18" ht="19.5" customHeight="1">
      <c r="A30" s="24" t="s">
        <v>6</v>
      </c>
      <c r="B30" s="15">
        <f>B24-B28</f>
        <v>237243</v>
      </c>
      <c r="C30" s="15">
        <f aca="true" t="shared" si="7" ref="C30:L30">IF(C24&gt;C28,C24-C28,0)</f>
        <v>0</v>
      </c>
      <c r="D30" s="15">
        <f t="shared" si="7"/>
        <v>827070</v>
      </c>
      <c r="E30" s="15">
        <f t="shared" si="7"/>
        <v>0</v>
      </c>
      <c r="F30" s="15">
        <f t="shared" si="7"/>
        <v>223255</v>
      </c>
      <c r="G30" s="15">
        <f t="shared" si="7"/>
        <v>605</v>
      </c>
      <c r="H30" s="15">
        <f t="shared" si="7"/>
        <v>0</v>
      </c>
      <c r="I30" s="15">
        <f t="shared" si="7"/>
        <v>422388</v>
      </c>
      <c r="J30" s="15">
        <f t="shared" si="7"/>
        <v>0</v>
      </c>
      <c r="K30" s="15">
        <f t="shared" si="7"/>
        <v>339611</v>
      </c>
      <c r="L30" s="15">
        <f t="shared" si="7"/>
        <v>329233</v>
      </c>
      <c r="M30" s="15">
        <f>IF(M24&gt;M28,M24-M28,0)</f>
        <v>511640</v>
      </c>
      <c r="N30" s="9">
        <f>SUM(B30:M30)</f>
        <v>2891045</v>
      </c>
      <c r="R30" s="31"/>
    </row>
    <row r="31" spans="1:16" ht="19.5" customHeight="1">
      <c r="A31" s="25" t="s">
        <v>27</v>
      </c>
      <c r="B31" s="28">
        <f aca="true" t="shared" si="8" ref="B31:M31">B30/B7*100</f>
        <v>1.824697573892049</v>
      </c>
      <c r="C31" s="28">
        <f t="shared" si="8"/>
        <v>0</v>
      </c>
      <c r="D31" s="28">
        <f t="shared" si="8"/>
        <v>7.03404341959272</v>
      </c>
      <c r="E31" s="28">
        <f t="shared" si="8"/>
        <v>0</v>
      </c>
      <c r="F31" s="28">
        <f t="shared" si="8"/>
        <v>2.5187133673614324</v>
      </c>
      <c r="G31" s="28">
        <f t="shared" si="8"/>
        <v>0.006050721851116839</v>
      </c>
      <c r="H31" s="28">
        <f t="shared" si="8"/>
        <v>0</v>
      </c>
      <c r="I31" s="28">
        <f t="shared" si="8"/>
        <v>4.995038522845677</v>
      </c>
      <c r="J31" s="28">
        <f t="shared" si="8"/>
        <v>0</v>
      </c>
      <c r="K31" s="28">
        <f t="shared" si="8"/>
        <v>3.2701100439197375</v>
      </c>
      <c r="L31" s="28">
        <f t="shared" si="8"/>
        <v>3.0229195501039094</v>
      </c>
      <c r="M31" s="28">
        <f t="shared" si="8"/>
        <v>4.190114788376436</v>
      </c>
      <c r="N31" s="29">
        <f>N30/N7*100</f>
        <v>2.317235614765503</v>
      </c>
      <c r="O31" s="19"/>
      <c r="P31" s="19"/>
    </row>
    <row r="32" spans="1:14" ht="40.5" customHeight="1">
      <c r="A32" s="24" t="s">
        <v>3</v>
      </c>
      <c r="B32" s="16">
        <f aca="true" t="shared" si="9" ref="B32:N32">+IF(B7=0,"-",B24/B7)</f>
        <v>0.11328018313812788</v>
      </c>
      <c r="C32" s="16">
        <f>+IF(C7=0,"-",C24/C7)</f>
        <v>0.07294226722004706</v>
      </c>
      <c r="D32" s="16">
        <f t="shared" si="9"/>
        <v>0.15801614920503326</v>
      </c>
      <c r="E32" s="16">
        <f t="shared" si="9"/>
        <v>0.04714398832298993</v>
      </c>
      <c r="F32" s="16">
        <f t="shared" si="9"/>
        <v>0.11230502408039124</v>
      </c>
      <c r="G32" s="16">
        <f t="shared" si="9"/>
        <v>0.07720971111853644</v>
      </c>
      <c r="H32" s="16">
        <f t="shared" si="9"/>
        <v>0.03712992084937934</v>
      </c>
      <c r="I32" s="16">
        <f t="shared" si="9"/>
        <v>0.1490971483361638</v>
      </c>
      <c r="J32" s="16">
        <f t="shared" si="9"/>
        <v>0.08706261058962526</v>
      </c>
      <c r="K32" s="16">
        <f>+IF(K7=0,"-",K24/K7)</f>
        <v>0.12462904325995916</v>
      </c>
      <c r="L32" s="16">
        <f>+IF(L7=0,"-",L24/L7)</f>
        <v>0.12895086375032527</v>
      </c>
      <c r="M32" s="16">
        <f t="shared" si="9"/>
        <v>0.14067562693663005</v>
      </c>
      <c r="N32" s="17">
        <f t="shared" si="9"/>
        <v>0.10636026069625042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2018-11-12T07:35:06Z</cp:lastPrinted>
  <dcterms:created xsi:type="dcterms:W3CDTF">2009-03-31T06:53:37Z</dcterms:created>
  <dcterms:modified xsi:type="dcterms:W3CDTF">2019-01-16T09:27:14Z</dcterms:modified>
  <cp:category/>
  <cp:version/>
  <cp:contentType/>
  <cp:contentStatus/>
</cp:coreProperties>
</file>