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<sst xmlns="http://schemas.openxmlformats.org/spreadsheetml/2006/main" count="11664" uniqueCount="2993">
  <si>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</si>
  <si>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</si>
  <si>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</si>
  <si>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</si>
  <si>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</si>
  <si>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</si>
  <si>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</si>
  <si>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</si>
  <si>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</si>
  <si>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</si>
  <si>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</si>
  <si>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</si>
  <si>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</si>
  <si>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</si>
  <si>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</si>
  <si>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</si>
  <si>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</si>
  <si>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</si>
  <si>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</si>
  <si>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</si>
  <si>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</si>
  <si>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</si>
  <si>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</si>
  <si>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</si>
  <si>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</si>
  <si>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</si>
  <si>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</si>
  <si>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</si>
  <si>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</si>
  <si>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</si>
  <si>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</si>
  <si>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</si>
  <si>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</si>
  <si>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</si>
  <si>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</si>
  <si>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</si>
  <si>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</si>
  <si>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</si>
  <si>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</si>
  <si>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</si>
  <si>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</si>
  <si>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</si>
  <si>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</si>
  <si>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</si>
  <si>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</si>
  <si>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https://npa.gov-murman.ru/bitrix/components/b1team/govmurman.element.file/download.php?ID=526211&amp;FID=786903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</si>
  <si>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</si>
  <si>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</si>
  <si>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</si>
  <si>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</si>
  <si>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</si>
  <si>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</si>
  <si>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</si>
  <si>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</si>
  <si>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</si>
  <si>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</si>
  <si>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</si>
  <si>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</si>
  <si>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</si>
  <si>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</si>
  <si>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</si>
  <si>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</si>
  <si>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</si>
  <si>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</si>
  <si>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</si>
  <si>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</si>
  <si>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</si>
  <si>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</si>
  <si>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</si>
  <si>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</si>
  <si>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</si>
  <si>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</si>
  <si>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</si>
  <si>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</si>
  <si>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</si>
  <si>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</si>
  <si>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Виноградова Полина Александровна</t>
  </si>
  <si>
    <t>Должность</t>
  </si>
  <si>
    <t>экономист</t>
  </si>
  <si>
    <t>Контактный телефон</t>
  </si>
  <si>
    <t>(815-2) 68-62-67</t>
  </si>
  <si>
    <t>E-mail</t>
  </si>
  <si>
    <t>vinogradovapa@mures.ru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</si>
  <si>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</si>
  <si>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</si>
  <si>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</si>
  <si>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</si>
  <si>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</si>
  <si>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</si>
  <si>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</si>
  <si>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</si>
  <si>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</si>
  <si>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</si>
  <si>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</si>
  <si>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</si>
  <si>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</si>
  <si>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</si>
  <si>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</si>
  <si>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</si>
  <si>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</si>
  <si>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ЗАТО город Североморск</t>
  </si>
  <si>
    <t>47730000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</si>
  <si>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</si>
  <si>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</si>
  <si>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</si>
  <si>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</si>
  <si>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</si>
  <si>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</si>
  <si>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</si>
  <si>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</si>
  <si>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</si>
  <si>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</si>
  <si>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</si>
  <si>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</si>
  <si>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</si>
  <si>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</si>
  <si>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</si>
  <si>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</si>
  <si>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</si>
  <si>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</si>
  <si>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</si>
  <si>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</si>
  <si>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</si>
  <si>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</si>
  <si>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</si>
  <si>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</si>
  <si>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</si>
  <si>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</si>
  <si>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</si>
  <si>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</si>
  <si>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</si>
  <si>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</si>
  <si>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</si>
  <si>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</si>
  <si>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</si>
  <si>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</si>
  <si>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</si>
  <si>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</si>
  <si>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</si>
  <si>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</si>
  <si>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</si>
  <si>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</si>
  <si>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</si>
  <si>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</si>
  <si>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</si>
  <si>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</si>
  <si>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</si>
  <si>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</si>
  <si>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</si>
  <si>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</si>
  <si>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</si>
  <si>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</si>
  <si>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</si>
  <si>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</si>
  <si>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</si>
  <si>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</si>
  <si>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</si>
  <si>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</si>
  <si>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</si>
  <si>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</si>
  <si>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</si>
  <si>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</si>
  <si>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</si>
  <si>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</si>
  <si>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</si>
  <si>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</si>
  <si>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</si>
  <si>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</si>
  <si>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</si>
  <si>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</si>
  <si>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</si>
  <si>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</si>
  <si>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</si>
  <si>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</si>
  <si>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</si>
  <si>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</si>
  <si>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</si>
  <si>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</si>
  <si>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</si>
  <si>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</si>
  <si>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</si>
  <si>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</si>
  <si>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</si>
  <si>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</si>
  <si>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</si>
  <si>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</si>
  <si>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</si>
  <si>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</si>
  <si>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</si>
  <si>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</si>
  <si>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</si>
  <si>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</si>
  <si>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</si>
  <si>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</si>
  <si>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</si>
  <si>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</si>
  <si>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</si>
  <si>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</si>
  <si>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</si>
  <si>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</si>
  <si>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</si>
  <si>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</si>
  <si>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</si>
  <si>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</si>
  <si>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</si>
  <si>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</si>
  <si>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</si>
  <si>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</si>
  <si>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</si>
  <si>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</si>
  <si>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</si>
  <si>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</si>
  <si>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</si>
  <si>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</si>
  <si>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</si>
  <si>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</si>
  <si>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</si>
  <si>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</si>
  <si>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</si>
  <si>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</si>
  <si>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</si>
  <si>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</si>
  <si>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</si>
  <si>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</si>
  <si>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</si>
  <si>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</si>
  <si>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</si>
  <si>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</si>
  <si>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</si>
  <si>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</si>
  <si>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</si>
  <si>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</si>
  <si>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</si>
  <si>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</si>
  <si>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</si>
  <si>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</si>
  <si>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</si>
  <si>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</si>
  <si>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</si>
  <si>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</si>
  <si>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</si>
  <si>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</si>
  <si>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</si>
  <si>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</si>
  <si>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</si>
  <si>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</si>
  <si>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</si>
  <si>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</si>
  <si>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</si>
  <si>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</si>
  <si>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</si>
  <si>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</si>
  <si>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</si>
  <si>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</si>
  <si>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</si>
  <si>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</si>
  <si>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</si>
  <si>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</si>
  <si>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 xml:space="preserve">Плата за подключение объектов заявителей при наличии технической возможности подключения к централизованным системам горячего водоснабжения </t>
  </si>
  <si>
    <t>"4189704"</t>
  </si>
  <si>
    <t>pIns_PT_VTAR_C_HOTVSNA</t>
  </si>
  <si>
    <t>pt_ntar_16</t>
  </si>
  <si>
    <t>pt_ter_16</t>
  </si>
  <si>
    <t>pt_cs_16</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</si>
  <si>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</si>
  <si>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</si>
  <si>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</si>
  <si>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</si>
  <si>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</si>
  <si>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</si>
  <si>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</si>
  <si>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</si>
  <si>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</si>
  <si>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</si>
  <si>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</si>
  <si>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</si>
  <si>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</si>
  <si>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</si>
  <si>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</si>
  <si>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</si>
  <si>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</si>
  <si>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</si>
  <si>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</si>
  <si>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</si>
  <si>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</si>
  <si>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</si>
  <si>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</si>
  <si>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</si>
  <si>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</si>
  <si>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</si>
  <si>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</si>
  <si>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</si>
  <si>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</si>
  <si>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</si>
  <si>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</si>
  <si>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</si>
  <si>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</si>
  <si>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</si>
  <si>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</si>
  <si>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</si>
  <si>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</si>
  <si>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</si>
  <si>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</si>
  <si>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</si>
  <si>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</si>
  <si>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</si>
  <si>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</si>
  <si>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</si>
  <si>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</si>
  <si>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</si>
  <si>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</si>
  <si>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</si>
  <si>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</si>
  <si>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</si>
  <si>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</si>
  <si>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</si>
  <si>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</si>
  <si>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</si>
  <si>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</si>
  <si>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</si>
  <si>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</si>
  <si>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</si>
  <si>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</si>
  <si>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</si>
  <si>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</si>
  <si>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</si>
  <si>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</si>
  <si>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</si>
  <si>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</si>
  <si>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</si>
  <si>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</si>
  <si>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</si>
  <si>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</si>
  <si>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</si>
  <si>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</si>
  <si>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</si>
  <si>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</si>
  <si>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</si>
  <si>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</si>
  <si>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</si>
  <si>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</si>
  <si>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</si>
  <si>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</si>
  <si>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</si>
  <si>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</si>
  <si>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</si>
  <si>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</si>
  <si>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</si>
  <si>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</si>
  <si>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</si>
  <si>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</si>
  <si>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</si>
  <si>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</si>
  <si>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</si>
  <si>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</si>
  <si>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</si>
  <si>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</si>
  <si>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</si>
  <si>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</si>
  <si>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</si>
  <si>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</si>
  <si>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</si>
  <si>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</si>
  <si>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</si>
  <si>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</si>
  <si>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</si>
  <si>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</si>
  <si>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</si>
  <si>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</si>
  <si>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</si>
  <si>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</si>
  <si>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</si>
  <si>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</si>
  <si>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</si>
  <si>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</si>
  <si>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</si>
  <si>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</si>
  <si>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</si>
  <si>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</si>
  <si>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</si>
  <si>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</si>
  <si>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</si>
  <si>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</si>
  <si>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</si>
  <si>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</si>
  <si>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</si>
  <si>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</si>
  <si>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</si>
  <si>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</si>
  <si>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</si>
  <si>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</si>
  <si>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</si>
  <si>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</si>
  <si>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</si>
  <si>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</si>
  <si>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</si>
  <si>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</si>
  <si>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</si>
  <si>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</si>
  <si>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</si>
  <si>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</si>
  <si>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</si>
  <si>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</si>
  <si>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</si>
  <si>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</si>
  <si>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</si>
  <si>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</si>
  <si>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</si>
  <si>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</si>
  <si>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</si>
  <si>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</si>
  <si>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</si>
  <si>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</si>
  <si>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</si>
  <si>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</si>
  <si>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</si>
  <si>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</si>
  <si>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</si>
  <si>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</si>
  <si>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</si>
  <si>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</si>
  <si>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</si>
  <si>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</si>
  <si>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</si>
  <si>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</si>
  <si>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</si>
  <si>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</si>
  <si>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</si>
  <si>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</si>
  <si>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</si>
  <si>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</si>
  <si>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</si>
  <si>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</si>
  <si>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</si>
  <si>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</si>
  <si>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</si>
  <si>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</si>
  <si>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</si>
  <si>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</si>
  <si>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</si>
  <si>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</si>
  <si>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</si>
  <si>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</si>
  <si>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</si>
  <si>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</si>
  <si>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</si>
  <si>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</si>
  <si>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</si>
  <si>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</si>
  <si>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</si>
  <si>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</si>
  <si>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</si>
  <si>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</si>
  <si>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</si>
  <si>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</si>
  <si>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</si>
  <si>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</si>
  <si>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</si>
  <si>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</si>
  <si>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</si>
  <si>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</si>
  <si>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</si>
  <si>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</si>
  <si>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</si>
  <si>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</si>
  <si>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</si>
  <si>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</si>
  <si>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</si>
  <si>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</si>
  <si>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</si>
  <si>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</si>
  <si>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</si>
  <si>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</si>
  <si>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</si>
  <si>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</si>
  <si>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</si>
  <si>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</si>
  <si>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</si>
  <si>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</si>
  <si>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</si>
  <si>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</si>
  <si>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</si>
  <si>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</si>
  <si>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</si>
  <si>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</si>
  <si>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</si>
  <si>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</si>
  <si>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</si>
  <si>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</si>
  <si>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</si>
  <si>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</si>
  <si>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</si>
  <si>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</si>
  <si>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</si>
  <si>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</si>
  <si>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</si>
  <si>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</si>
  <si>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</si>
  <si>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</si>
  <si>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</si>
  <si>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</si>
  <si>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</si>
  <si>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</si>
  <si>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</si>
  <si>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</si>
  <si>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</si>
  <si>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</si>
  <si>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</si>
  <si>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</si>
  <si>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</si>
  <si>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</si>
  <si>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</si>
  <si>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</si>
  <si>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</si>
  <si>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</si>
  <si>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</si>
  <si>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</si>
  <si>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</si>
  <si>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</si>
  <si>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</si>
  <si>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</si>
  <si>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</si>
  <si>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</si>
  <si>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</si>
  <si>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</si>
  <si>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</si>
  <si>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</si>
  <si>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</si>
  <si>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</si>
  <si>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</si>
  <si>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</si>
  <si>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</si>
  <si>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</si>
  <si>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</si>
  <si>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</si>
  <si>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</si>
  <si>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</si>
  <si>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</si>
  <si>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</si>
  <si>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</si>
  <si>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</si>
  <si>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</si>
  <si>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</si>
  <si>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</si>
  <si>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</si>
  <si>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МБОУ ЗАТО г. Североморск "СОШ №2" расположенная по адресу: п.г.т. Сафоново ул. Школьная, д.10</t>
  </si>
  <si>
    <t>от 41 мм до 70 мм включительно</t>
  </si>
  <si>
    <t>Двухтрубная прокладка тепловых сетей</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</si>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</sst>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51"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26211&amp;FID=78690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FCBDB-B347-EB79-09E7-E3DBC64ED6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8E49A9-FF9E-5B9E-B064-A63BC7C73A06}"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горячего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1788">
        <v>45657</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45504</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2"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t="s">
        <v>62</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63</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64</v>
      </c>
      <c r="F53" s="1104" t="s">
        <v>19</v>
      </c>
      <c r="G53" s="588"/>
      <c r="I53" s="590"/>
      <c r="J53" s="934"/>
      <c r="P53" s="591"/>
      <c r="Q53" s="589">
        <v>0</v>
      </c>
    </row>
    <row s="2774" customFormat="1" customHeight="1" ht="27" hidden="1">
      <c r="A54" s="842"/>
      <c r="B54" s="469"/>
      <c r="C54" s="586"/>
      <c r="D54" s="587"/>
      <c r="E54" s="447" t="s">
        <v>65</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66</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67</v>
      </c>
      <c r="F58" s="1104" t="s">
        <v>62</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62</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327"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E6AE9BD-8961-BFAA-C0BF-BC20702B11A6}"/>
    <hyperlink ref="H17" location="Титульный!H9" display="Как заполнить?" tooltip="Помощь по работе с полями отчётной формы" xr:uid="{B9244D43-0053-98EB-8F7A-0FC43CC3327D}"/>
    <hyperlink ref="F24" r:id="rId4" xr:uid="{5070C68A-41DD-687D-42B1-53D45A110B13}"/>
    <hyperlink ref="H39" location="Титульный!H9" display="Как заполнить?" tooltip="Помощь по работе с полями отчётной формы" xr:uid="{FC45BCB8-6433-F7F5-E011-C7819E7338C7}"/>
    <hyperlink ref="H62" location="Титульный!H9" display="Как заполнить?" tooltip="Помощь по работе с полями отчётной формы" xr:uid="{4684F14A-E9B7-DF6A-6A6C-F03DA63DDF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64D1D-EA34-6265-01D2-613A2E3F8D4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92</v>
      </c>
      <c r="G13" s="849" t="s">
        <v>100</v>
      </c>
      <c r="H13" s="849" t="s">
        <v>100</v>
      </c>
      <c r="I13" s="847" t="s">
        <v>101</v>
      </c>
      <c r="J13" s="556">
        <f>MERGEVALUE(G13)</f>
      </c>
      <c r="K13" s="567"/>
      <c r="L13" s="567"/>
      <c r="M13" s="556" t="str">
        <f t="array" ref="M13:M13">IF(ISERROR(MATCH(MID(N13,1,250),MID(note_ter,1,250),0)),"n","y")</f>
        <v>n</v>
      </c>
      <c r="N13" s="567"/>
      <c r="O13" s="556" t="str">
        <f>H13&amp;"("&amp;I13&amp;")"</f>
        <v>ЗАТО город Североморск(47730000)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72CCC-A165-0C4F-DB5B-76EF603E84E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горячего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АО "Мурманэнергосбыт"</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89</v>
      </c>
      <c r="E10" s="579" t="s">
        <v>90</v>
      </c>
      <c r="F10" s="579" t="s">
        <v>108</v>
      </c>
      <c r="G10" s="2189" t="s">
        <v>89</v>
      </c>
      <c r="H10" s="2190"/>
      <c r="I10" s="579" t="s">
        <v>90</v>
      </c>
      <c r="J10" s="579" t="s">
        <v>108</v>
      </c>
      <c r="K10" s="2189" t="s">
        <v>89</v>
      </c>
      <c r="L10" s="2190"/>
      <c r="M10" s="579" t="s">
        <v>90</v>
      </c>
      <c r="N10" s="1683"/>
      <c r="AM10" s="639">
        <v>23</v>
      </c>
    </row>
    <row s="2973" customFormat="1" customHeight="1" ht="11.25" hidden="1">
      <c r="A11" s="649"/>
      <c r="B11" s="649"/>
      <c r="C11" s="649"/>
      <c r="D11" s="650" t="s">
        <v>109</v>
      </c>
      <c r="E11" s="650" t="s">
        <v>110</v>
      </c>
      <c r="F11" s="650" t="s">
        <v>91</v>
      </c>
      <c r="G11" s="2171" t="s">
        <v>92</v>
      </c>
      <c r="H11" s="2172"/>
      <c r="I11" s="650" t="s">
        <v>111</v>
      </c>
      <c r="J11" s="650" t="s">
        <v>93</v>
      </c>
      <c r="K11" s="2173" t="s">
        <v>94</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109</v>
      </c>
      <c r="E13" s="2165"/>
      <c r="F13" s="2168" t="s">
        <v>62</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53FBC-F673-71AE-F2A3-474E1EFD7B06}" mc:Ignorable="x14ac xr xr2 xr3">
  <sheetPr>
    <tabColor rgb="FFCCCCFF"/>
  </sheetPr>
  <dimension ref="A1:AR146"/>
  <sheetViews>
    <sheetView topLeftCell="A1" showGridLines="0" zoomScale="90" workbookViewId="0">
      <selection activeCell="O115" sqref="O115:O117"/>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АО "Мурманэнергосбыт"</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122</v>
      </c>
      <c r="F9" s="2159"/>
      <c r="G9" s="2183" t="s">
        <v>105</v>
      </c>
      <c r="H9" s="2183" t="s">
        <v>89</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90</v>
      </c>
      <c r="F10" s="1340" t="s">
        <v>128</v>
      </c>
      <c r="G10" s="2183"/>
      <c r="H10" s="2183"/>
      <c r="I10" s="2183"/>
      <c r="J10" s="2183"/>
      <c r="K10" s="166" t="s">
        <v>108</v>
      </c>
      <c r="L10" s="2183" t="s">
        <v>89</v>
      </c>
      <c r="M10" s="2183"/>
      <c r="N10" s="166" t="s">
        <v>129</v>
      </c>
      <c r="O10" s="166" t="s">
        <v>108</v>
      </c>
      <c r="P10" s="2183" t="s">
        <v>89</v>
      </c>
      <c r="Q10" s="2183"/>
      <c r="R10" s="166" t="s">
        <v>129</v>
      </c>
      <c r="S10" s="339" t="s">
        <v>108</v>
      </c>
      <c r="T10" s="2183" t="s">
        <v>89</v>
      </c>
      <c r="U10" s="2183"/>
      <c r="V10" s="339" t="s">
        <v>90</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109</v>
      </c>
      <c r="E11" s="1305" t="s">
        <v>110</v>
      </c>
      <c r="F11" s="1305"/>
      <c r="G11" s="1305" t="s">
        <v>91</v>
      </c>
      <c r="H11" s="2212" t="s">
        <v>111</v>
      </c>
      <c r="I11" s="2212"/>
      <c r="J11" s="1305" t="s">
        <v>93</v>
      </c>
      <c r="K11" s="1305" t="s">
        <v>94</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c r="A115" s="377"/>
      <c r="C115" s="265"/>
      <c r="D115" s="2191">
        <v>3</v>
      </c>
      <c r="E115" s="2199" t="s">
        <v>257</v>
      </c>
      <c r="F115" s="2201" t="s">
        <v>62</v>
      </c>
      <c r="G115" s="3150" t="str">
        <f>INDEX(VD_NAME_LIST,MATCH("4189704",VD_ID_LIST,0))</f>
        <v>Подключение (технологическое присоединение) к централизованной системе горячего водоснабжения</v>
      </c>
      <c r="H115" s="3151"/>
      <c r="I115" s="3151">
        <v>1</v>
      </c>
      <c r="J115" s="3152" t="s">
        <v>258</v>
      </c>
      <c r="K115" s="3153" t="s">
        <v>62</v>
      </c>
      <c r="L115" s="3154"/>
      <c r="M115" s="3154" t="s">
        <v>109</v>
      </c>
      <c r="N115" s="3155" t="str">
        <f>IF(Z115="","",INDEX(TERRITORY_MR_LIST,MATCH(Z115,TERRITORY_LIST_ID,0)))</f>
        <v>Территория 1</v>
      </c>
      <c r="O115" s="3153" t="s">
        <v>19</v>
      </c>
      <c r="P115" s="3154"/>
      <c r="Q115" s="3154" t="s">
        <v>109</v>
      </c>
      <c r="R115" s="3156" t="s">
        <v>28</v>
      </c>
      <c r="S115" s="3157" t="s">
        <v>19</v>
      </c>
      <c r="T115" s="3157"/>
      <c r="U115" s="3157" t="s">
        <v>109</v>
      </c>
      <c r="V115" s="3158"/>
      <c r="W115" s="3152"/>
      <c r="X115" s="1323"/>
      <c r="Y115" s="1323"/>
      <c r="Z115" s="1323" t="s">
        <v>99</v>
      </c>
      <c r="AA115" s="1323"/>
      <c r="AB115" s="1323" t="s">
        <v>259</v>
      </c>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Подключение (технологическое присоединение) к централизованной системе горячего водоснабжения</v>
      </c>
      <c r="AJ115" s="1323" t="str">
        <f>IF($J$115=0,"",$J$115)</f>
        <v>Плата за подключение объектов заявителей при наличии технической возможности подключения к централизованным системам горячего водоснабжения </v>
      </c>
      <c r="AK115" s="1323" t="str">
        <f>IF($K$115="нет","без дифференциации",IF($N$115=0,"",$N$115))</f>
        <v>Территория 1</v>
      </c>
      <c r="AL115" s="1323" t="str">
        <f>IF($O$115="нет","без дифференциации",IF($R$115=0,"",$R$115))</f>
        <v>без дифференциации</v>
      </c>
      <c r="AM115" s="1323" t="str">
        <f>IF($S$115="нет","без дифференциации",IF($V$115=0,"",$V$115))</f>
        <v>без дифференциации</v>
      </c>
      <c r="AN115" s="1828">
        <f>$I$115</f>
        <v>1</v>
      </c>
      <c r="AO115" s="1323" t="str">
        <f>$I$115&amp;"."&amp;$M$115</f>
        <v>1.1</v>
      </c>
      <c r="AP115" s="1322" t="str">
        <f>$I$115&amp;"."&amp;$M$115&amp;"."&amp;$Q$115</f>
        <v>1.1.1</v>
      </c>
      <c r="AQ115" s="1322" t="str">
        <f>$I$115&amp;"."&amp;$M$115&amp;"."&amp;$Q$115&amp;"."&amp;$U$115</f>
        <v>1.1.1.1</v>
      </c>
      <c r="AR115" s="1523">
        <v>0</v>
      </c>
    </row>
    <row s="2973" customFormat="1" customHeight="1" ht="17.25">
      <c r="A116" s="377"/>
      <c r="C116" s="376"/>
      <c r="D116" s="2191"/>
      <c r="E116" s="2199"/>
      <c r="F116" s="2202"/>
      <c r="G116" s="3150"/>
      <c r="H116" s="3151"/>
      <c r="I116" s="3151"/>
      <c r="J116" s="3152"/>
      <c r="K116" s="3159"/>
      <c r="L116" s="3154"/>
      <c r="M116" s="3154"/>
      <c r="N116" s="3155"/>
      <c r="O116" s="3159"/>
      <c r="P116" s="3154"/>
      <c r="Q116" s="3154"/>
      <c r="R116" s="3156" t="s">
        <v>28</v>
      </c>
      <c r="S116" s="3157"/>
      <c r="T116" s="3160"/>
      <c r="U116" s="3161"/>
      <c r="V116" s="3161"/>
      <c r="W116" s="3152"/>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c r="A117" s="377"/>
      <c r="C117" s="376"/>
      <c r="D117" s="2192"/>
      <c r="E117" s="2200"/>
      <c r="F117" s="2202"/>
      <c r="G117" s="3162"/>
      <c r="H117" s="3163"/>
      <c r="I117" s="3163"/>
      <c r="J117" s="3164"/>
      <c r="K117" s="3159"/>
      <c r="L117" s="3163"/>
      <c r="M117" s="3163"/>
      <c r="N117" s="3165"/>
      <c r="O117" s="3166"/>
      <c r="P117" s="3167"/>
      <c r="Q117" s="3168"/>
      <c r="R117" s="3169" t="s">
        <v>264</v>
      </c>
      <c r="S117" s="3170"/>
      <c r="T117" s="3171"/>
      <c r="U117" s="3172"/>
      <c r="V117" s="3173"/>
      <c r="W117" s="3174"/>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c r="A118" s="377"/>
      <c r="C118" s="376"/>
      <c r="D118" s="2192"/>
      <c r="E118" s="2200"/>
      <c r="F118" s="2202"/>
      <c r="G118" s="3162"/>
      <c r="H118" s="3163"/>
      <c r="I118" s="3163"/>
      <c r="J118" s="3164"/>
      <c r="K118" s="3166"/>
      <c r="L118" s="3175"/>
      <c r="M118" s="3176"/>
      <c r="N118" s="3177" t="s">
        <v>265</v>
      </c>
      <c r="O118" s="3178"/>
      <c r="P118" s="3179"/>
      <c r="Q118" s="3180"/>
      <c r="R118" s="3181"/>
      <c r="S118" s="3182"/>
      <c r="T118" s="3183"/>
      <c r="U118" s="3184"/>
      <c r="V118" s="3185"/>
      <c r="W118" s="3186"/>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c r="A119" s="377"/>
      <c r="C119" s="376"/>
      <c r="D119" s="2192"/>
      <c r="E119" s="2200"/>
      <c r="F119" s="2203"/>
      <c r="G119" s="3162"/>
      <c r="H119" s="3187"/>
      <c r="I119" s="3188"/>
      <c r="J119" s="3189" t="s">
        <v>266</v>
      </c>
      <c r="K119" s="3190"/>
      <c r="L119" s="3191"/>
      <c r="M119" s="3192"/>
      <c r="N119" s="3193"/>
      <c r="O119" s="3194"/>
      <c r="P119" s="3195"/>
      <c r="Q119" s="3196"/>
      <c r="R119" s="3197"/>
      <c r="S119" s="3198"/>
      <c r="T119" s="3199"/>
      <c r="U119" s="3200"/>
      <c r="V119" s="3201"/>
      <c r="W119" s="3202"/>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15:M117"/>
    <mergeCell ref="N115:N117"/>
    <mergeCell ref="S115:S116"/>
    <mergeCell ref="H115:H118"/>
    <mergeCell ref="I115:I118"/>
    <mergeCell ref="J115:J118"/>
    <mergeCell ref="K115:K118"/>
    <mergeCell ref="L115:L117"/>
    <mergeCell ref="W115:W116"/>
    <mergeCell ref="O115:O117"/>
    <mergeCell ref="P115:P116"/>
    <mergeCell ref="Q115:Q116"/>
    <mergeCell ref="R115:R11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S121:S122 O58:O59 S58:S59 K58:K59 K63:K64 O63:O64 S63:S64 F79:F103 K99:K100 O99:O100 F105:F119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Для выбора выполните двойной щелчок левой клавиши мыши по соответствующей ячейке." sqref="K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C84CE-3ADB-22CE-B925-1C21B89066B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8" width="8.00390625" customWidth="1"/>
    <col min="38" max="64" style="2910" width="8.00390625" customWidth="1"/>
    <col min="65" max="65" style="2910"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АО "Мурманэнергосбыт"</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105</v>
      </c>
      <c r="F8" s="2248" t="s">
        <v>122</v>
      </c>
      <c r="G8" s="2249"/>
      <c r="H8" s="2248" t="s">
        <v>89</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90</v>
      </c>
      <c r="G9" s="2231" t="s">
        <v>128</v>
      </c>
      <c r="H9" s="2250"/>
      <c r="I9" s="2251"/>
      <c r="J9" s="2157"/>
      <c r="K9" s="1615"/>
      <c r="L9" s="2183" t="s">
        <v>291</v>
      </c>
      <c r="M9" s="2157"/>
      <c r="N9" s="2248" t="s">
        <v>89</v>
      </c>
      <c r="O9" s="2249"/>
      <c r="P9" s="2183" t="s">
        <v>129</v>
      </c>
      <c r="Q9" s="1612"/>
      <c r="R9" s="2183" t="s">
        <v>291</v>
      </c>
      <c r="S9" s="2157"/>
      <c r="T9" s="2248" t="s">
        <v>89</v>
      </c>
      <c r="U9" s="2249"/>
      <c r="V9" s="2183" t="s">
        <v>129</v>
      </c>
      <c r="W9" s="1612"/>
      <c r="X9" s="2183" t="s">
        <v>291</v>
      </c>
      <c r="Y9" s="2157"/>
      <c r="Z9" s="2248" t="s">
        <v>89</v>
      </c>
      <c r="AA9" s="2249"/>
      <c r="AB9" s="2183" t="s">
        <v>292</v>
      </c>
      <c r="AC9" s="1612"/>
      <c r="AD9" s="2183" t="s">
        <v>291</v>
      </c>
      <c r="AE9" s="2157"/>
      <c r="AF9" s="2248" t="s">
        <v>89</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109</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28A74-12F6-8CD3-F19A-BA96E6D2B64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302</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АО "Мурманэнергосбыт"</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89</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307</v>
      </c>
      <c r="F11" s="1067" t="str">
        <f>IF(region_name="","",region_name)</f>
        <v>Мурманская область</v>
      </c>
      <c r="G11" s="1068" t="s">
        <v>308</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5190907139</v>
      </c>
      <c r="G14" s="1068" t="s">
        <v>312</v>
      </c>
      <c r="H14" s="531"/>
      <c r="J14" s="511">
        <v>0</v>
      </c>
    </row>
    <row customHeight="1" ht="22.5" hidden="1">
      <c r="A15" s="513"/>
      <c r="B15" s="558"/>
      <c r="C15" s="513"/>
      <c r="D15" s="1065" t="s">
        <v>313</v>
      </c>
      <c r="E15" s="1066" t="s">
        <v>314</v>
      </c>
      <c r="F15" s="1067" t="str">
        <f>IF(kpp="","",kpp)</f>
        <v>519001001</v>
      </c>
      <c r="G15" s="1068" t="s">
        <v>315</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2" customFormat="1" customHeight="1" ht="24.75" hidden="1">
      <c r="A25" s="513"/>
      <c r="B25" s="558"/>
      <c r="C25" s="558"/>
      <c r="D25" s="1062" t="s">
        <v>91</v>
      </c>
      <c r="E25" s="1064" t="s">
        <v>326</v>
      </c>
      <c r="F25" s="1069" t="s">
        <v>309</v>
      </c>
      <c r="G25" s="1064"/>
      <c r="J25" s="557">
        <v>0</v>
      </c>
    </row>
    <row s="3282" customFormat="1" customHeight="1" ht="11.25" hidden="1">
      <c r="A26" s="513"/>
      <c r="B26" s="558"/>
      <c r="C26" s="558"/>
      <c r="D26" s="1062" t="s">
        <v>327</v>
      </c>
      <c r="E26" s="1063" t="s">
        <v>328</v>
      </c>
      <c r="F26" s="1069" t="s">
        <v>309</v>
      </c>
      <c r="G26" s="1064"/>
      <c r="J26" s="557">
        <v>0</v>
      </c>
    </row>
    <row s="3282"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335</v>
      </c>
      <c r="E30" s="1063" t="s">
        <v>336</v>
      </c>
      <c r="F30" s="1071"/>
      <c r="G30" s="1064"/>
      <c r="J30" s="557">
        <v>0</v>
      </c>
    </row>
    <row s="3282" customFormat="1" customHeight="1" ht="11.25" hidden="1">
      <c r="A31" s="513"/>
      <c r="B31" s="558"/>
      <c r="C31" s="558"/>
      <c r="D31" s="1062" t="s">
        <v>337</v>
      </c>
      <c r="E31" s="1063" t="s">
        <v>338</v>
      </c>
      <c r="F31" s="1071"/>
      <c r="G31" s="1064"/>
      <c r="J31" s="557">
        <v>0</v>
      </c>
    </row>
    <row s="3282"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B931C-3887-2E3C-CBE5-7AAE6AF873E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4"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"Мурманэнергосбыт"</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39F5-2A71-6AFE-16AB-1D5B6BAAA75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109</v>
      </c>
      <c r="E2" s="2291"/>
      <c r="F2" s="1681"/>
      <c r="G2" s="1676" t="s">
        <v>109</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АО "Мурманэнергосбыт"</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89</v>
      </c>
      <c r="E11" s="2279" t="s">
        <v>105</v>
      </c>
      <c r="F11" s="2248" t="s">
        <v>89</v>
      </c>
      <c r="G11" s="2249"/>
      <c r="H11" s="2231" t="s">
        <v>388</v>
      </c>
      <c r="I11" s="2231" t="s">
        <v>389</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AD65D-35D3-AB69-D6CA-9930CFCF594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АО "Мурманэнергосбыт"</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89</v>
      </c>
      <c r="F8" s="879"/>
      <c r="G8" s="521" t="s">
        <v>87</v>
      </c>
      <c r="H8" s="521" t="s">
        <v>88</v>
      </c>
      <c r="I8" s="470" t="s">
        <v>86</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62</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9987F-1F3E-6628-D633-4BB2D05935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62</v>
      </c>
      <c r="AJ17" s="2323"/>
      <c r="AK17" s="2324" t="s">
        <v>62</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"Мурманэнергосбыт"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45504</v>
      </c>
      <c r="W30" s="2320"/>
      <c r="X30" s="2320"/>
      <c r="Y30" s="2320"/>
      <c r="Z30" s="2320"/>
      <c r="AA30" s="2320"/>
      <c r="AB30" s="2320"/>
      <c r="AC30" s="382"/>
      <c r="AD30" s="2320" t="str">
        <f>IF(TITLE_DATE_PR_CHANGE="",IF(TITLE_DATE_PR="","",TITLE_DATE_PR),TITLE_DATE_PR_CHANGE)</f>
        <v>45504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30/1</v>
      </c>
      <c r="W31" s="2307"/>
      <c r="X31" s="2307"/>
      <c r="Y31" s="2307"/>
      <c r="Z31" s="2307"/>
      <c r="AA31" s="2307"/>
      <c r="AB31" s="2307"/>
      <c r="AC31" s="382"/>
      <c r="AD31" s="2307" t="str">
        <f>IF(TITLE_NUMBER_PR_CHANGE="",IF(TITLE_NUMBER_PR="","",TITLE_NUMBER_PR),TITLE_NUMBER_PR_CHANGE)</f>
        <v>30/1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https://npa.gov-murman.ru/bitrix/components/b1team/govmurman.element.file/download.php?ID=526211&amp;FID=786903</v>
      </c>
      <c r="W32" s="2307"/>
      <c r="X32" s="2307"/>
      <c r="Y32" s="2307"/>
      <c r="Z32" s="2307"/>
      <c r="AA32" s="2307"/>
      <c r="AB32" s="2307"/>
      <c r="AC32" s="382"/>
      <c r="AD32" s="2307" t="str">
        <f>IF(TITLE_IST_PUB_CHANGE="",IF(TITLE_IST_PUB="","",TITLE_IST_PUB),TITLE_IST_PUB_CHANGE)</f>
        <v>https://npa.gov-murman.ru/bitrix/components/b1team/govmurman.element.file/download.php?ID=526211&amp;FID=786903</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45504</v>
      </c>
      <c r="W34" s="2320"/>
      <c r="X34" s="2320"/>
      <c r="Y34" s="2320"/>
      <c r="Z34" s="2320"/>
      <c r="AA34" s="2320"/>
      <c r="AB34" s="2320"/>
      <c r="AC34" s="382"/>
      <c r="AD34" s="2320" t="str">
        <f>IF(TITLE_DATE_PR_CHANGE="",IF(TITLE_DATE_PR="","",TITLE_DATE_PR),TITLE_DATE_PR_CHANGE)</f>
        <v>45504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30/1</v>
      </c>
      <c r="W35" s="2307"/>
      <c r="X35" s="2307"/>
      <c r="Y35" s="2307"/>
      <c r="Z35" s="2307"/>
      <c r="AA35" s="2307"/>
      <c r="AB35" s="2307"/>
      <c r="AC35" s="382"/>
      <c r="AD35" s="2307" t="str">
        <f>IF(TITLE_NUMBER_PR_CHANGE="",IF(TITLE_NUMBER_PR="","",TITLE_NUMBER_PR),TITLE_NUMBER_PR_CHANGE)</f>
        <v>30/1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9B432-A97D-39D4-DB89-596A340C56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"Мурманэнергосбыт"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45504</v>
      </c>
      <c r="W30" s="2320"/>
      <c r="X30" s="2320"/>
      <c r="Y30" s="2320"/>
      <c r="Z30" s="2320"/>
      <c r="AA30" s="2320"/>
      <c r="AB30" s="2320"/>
      <c r="AC30" s="382"/>
      <c r="AD30" s="2320" t="str">
        <f>IF(TITLE_DATE_PR_CHANGE="",IF(TITLE_DATE_PR="","",TITLE_DATE_PR),TITLE_DATE_PR_CHANGE)</f>
        <v>45504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30/1</v>
      </c>
      <c r="W31" s="2307"/>
      <c r="X31" s="2307"/>
      <c r="Y31" s="2307"/>
      <c r="Z31" s="2307"/>
      <c r="AA31" s="2307"/>
      <c r="AB31" s="2307"/>
      <c r="AC31" s="382"/>
      <c r="AD31" s="2307" t="str">
        <f>IF(TITLE_NUMBER_PR_CHANGE="",IF(TITLE_NUMBER_PR="","",TITLE_NUMBER_PR),TITLE_NUMBER_PR_CHANGE)</f>
        <v>30/1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https://npa.gov-murman.ru/bitrix/components/b1team/govmurman.element.file/download.php?ID=526211&amp;FID=786903</v>
      </c>
      <c r="W32" s="2307"/>
      <c r="X32" s="2307"/>
      <c r="Y32" s="2307"/>
      <c r="Z32" s="2307"/>
      <c r="AA32" s="2307"/>
      <c r="AB32" s="2307"/>
      <c r="AC32" s="382"/>
      <c r="AD32" s="2307" t="str">
        <f>IF(TITLE_IST_PUB_CHANGE="",IF(TITLE_IST_PUB="","",TITLE_IST_PUB),TITLE_IST_PUB_CHANGE)</f>
        <v>https://npa.gov-murman.ru/bitrix/components/b1team/govmurman.element.file/download.php?ID=526211&amp;FID=786903</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45504</v>
      </c>
      <c r="W34" s="2320"/>
      <c r="X34" s="2320"/>
      <c r="Y34" s="2320"/>
      <c r="Z34" s="2320"/>
      <c r="AA34" s="2320"/>
      <c r="AB34" s="2320"/>
      <c r="AC34" s="382"/>
      <c r="AD34" s="2320" t="str">
        <f>IF(TITLE_DATE_PR_CHANGE="",IF(TITLE_DATE_PR="","",TITLE_DATE_PR),TITLE_DATE_PR_CHANGE)</f>
        <v>45504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30/1</v>
      </c>
      <c r="W35" s="2307"/>
      <c r="X35" s="2307"/>
      <c r="Y35" s="2307"/>
      <c r="Z35" s="2307"/>
      <c r="AA35" s="2307"/>
      <c r="AB35" s="2307"/>
      <c r="AC35" s="382"/>
      <c r="AD35" s="2307" t="str">
        <f>IF(TITLE_NUMBER_PR_CHANGE="",IF(TITLE_NUMBER_PR="","",TITLE_NUMBER_PR),TITLE_NUMBER_PR_CHANGE)</f>
        <v>30/1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4C14F-2075-BE2F-D415-B1143BC45F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265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"Мурманэнергосбыт"</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1691"/>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45504</v>
      </c>
      <c r="W30" s="2320"/>
      <c r="X30" s="2320"/>
      <c r="Y30" s="2320"/>
      <c r="Z30" s="2320"/>
      <c r="AA30" s="2320"/>
      <c r="AB30" s="2320"/>
      <c r="AC30" s="1691"/>
      <c r="AD30" s="2320" t="str">
        <f>IF(TITLE_DATE_PR_CHANGE="",IF(TITLE_DATE_PR="","",TITLE_DATE_PR),TITLE_DATE_PR_CHANGE)</f>
        <v>45504</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30/1</v>
      </c>
      <c r="W31" s="2307"/>
      <c r="X31" s="2307"/>
      <c r="Y31" s="2307"/>
      <c r="Z31" s="2307"/>
      <c r="AA31" s="2307"/>
      <c r="AB31" s="2307"/>
      <c r="AC31" s="1691"/>
      <c r="AD31" s="2307" t="str">
        <f>IF(TITLE_NUMBER_PR_CHANGE="",IF(TITLE_NUMBER_PR="","",TITLE_NUMBER_PR),TITLE_NUMBER_PR_CHANGE)</f>
        <v>30/1</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https://npa.gov-murman.ru/bitrix/components/b1team/govmurman.element.file/download.php?ID=526211&amp;FID=786903</v>
      </c>
      <c r="W32" s="2307"/>
      <c r="X32" s="2307"/>
      <c r="Y32" s="2307"/>
      <c r="Z32" s="2307"/>
      <c r="AA32" s="2307"/>
      <c r="AB32" s="2307"/>
      <c r="AC32" s="1691"/>
      <c r="AD32" s="2307" t="str">
        <f>IF(TITLE_IST_PUB_CHANGE="",IF(TITLE_IST_PUB="","",TITLE_IST_PUB),TITLE_IST_PUB_CHANGE)</f>
        <v>https://npa.gov-murman.ru/bitrix/components/b1team/govmurman.element.file/download.php?ID=526211&amp;FID=786903</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45504</v>
      </c>
      <c r="W34" s="2320"/>
      <c r="X34" s="2320"/>
      <c r="Y34" s="2320"/>
      <c r="Z34" s="2320"/>
      <c r="AA34" s="2320"/>
      <c r="AB34" s="2320"/>
      <c r="AC34" s="1691"/>
      <c r="AD34" s="2320" t="str">
        <f>IF(TITLE_DATE_PR_CHANGE="",IF(TITLE_DATE_PR="","",TITLE_DATE_PR),TITLE_DATE_PR_CHANGE)</f>
        <v>45504</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30/1</v>
      </c>
      <c r="W35" s="2307"/>
      <c r="X35" s="2307"/>
      <c r="Y35" s="2307"/>
      <c r="Z35" s="2307"/>
      <c r="AA35" s="2307"/>
      <c r="AB35" s="2307"/>
      <c r="AC35" s="1691"/>
      <c r="AD35" s="2307" t="str">
        <f>IF(TITLE_NUMBER_PR_CHANGE="",IF(TITLE_NUMBER_PR="","",TITLE_NUMBER_PR),TITLE_NUMBER_PR_CHANGE)</f>
        <v>30/1</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265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266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B7B8A-3E3A-CD38-F8FE-B61EC5599F7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265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"Мурманэнергосбыт"</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1691"/>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45504</v>
      </c>
      <c r="W30" s="2320"/>
      <c r="X30" s="2320"/>
      <c r="Y30" s="2320"/>
      <c r="Z30" s="2320"/>
      <c r="AA30" s="2320"/>
      <c r="AB30" s="2320"/>
      <c r="AC30" s="1691"/>
      <c r="AD30" s="2320" t="str">
        <f>IF(TITLE_DATE_PR_CHANGE="",IF(TITLE_DATE_PR="","",TITLE_DATE_PR),TITLE_DATE_PR_CHANGE)</f>
        <v>45504</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30/1</v>
      </c>
      <c r="W31" s="2307"/>
      <c r="X31" s="2307"/>
      <c r="Y31" s="2307"/>
      <c r="Z31" s="2307"/>
      <c r="AA31" s="2307"/>
      <c r="AB31" s="2307"/>
      <c r="AC31" s="1691"/>
      <c r="AD31" s="2307" t="str">
        <f>IF(TITLE_NUMBER_PR_CHANGE="",IF(TITLE_NUMBER_PR="","",TITLE_NUMBER_PR),TITLE_NUMBER_PR_CHANGE)</f>
        <v>30/1</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https://npa.gov-murman.ru/bitrix/components/b1team/govmurman.element.file/download.php?ID=526211&amp;FID=786903</v>
      </c>
      <c r="W32" s="2307"/>
      <c r="X32" s="2307"/>
      <c r="Y32" s="2307"/>
      <c r="Z32" s="2307"/>
      <c r="AA32" s="2307"/>
      <c r="AB32" s="2307"/>
      <c r="AC32" s="1691"/>
      <c r="AD32" s="2307" t="str">
        <f>IF(TITLE_IST_PUB_CHANGE="",IF(TITLE_IST_PUB="","",TITLE_IST_PUB),TITLE_IST_PUB_CHANGE)</f>
        <v>https://npa.gov-murman.ru/bitrix/components/b1team/govmurman.element.file/download.php?ID=526211&amp;FID=786903</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45504</v>
      </c>
      <c r="W34" s="2320"/>
      <c r="X34" s="2320"/>
      <c r="Y34" s="2320"/>
      <c r="Z34" s="2320"/>
      <c r="AA34" s="2320"/>
      <c r="AB34" s="2320"/>
      <c r="AC34" s="1691"/>
      <c r="AD34" s="2320" t="str">
        <f>IF(TITLE_DATE_PR_CHANGE="",IF(TITLE_DATE_PR="","",TITLE_DATE_PR),TITLE_DATE_PR_CHANGE)</f>
        <v>45504</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30/1</v>
      </c>
      <c r="W35" s="2307"/>
      <c r="X35" s="2307"/>
      <c r="Y35" s="2307"/>
      <c r="Z35" s="2307"/>
      <c r="AA35" s="2307"/>
      <c r="AB35" s="2307"/>
      <c r="AC35" s="1691"/>
      <c r="AD35" s="2307" t="str">
        <f>IF(TITLE_NUMBER_PR_CHANGE="",IF(TITLE_NUMBER_PR="","",TITLE_NUMBER_PR),TITLE_NUMBER_PR_CHANGE)</f>
        <v>30/1</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265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266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C422B-B506-C2CE-B1B1-434F4210AB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62</v>
      </c>
      <c r="AB8" s="2321"/>
      <c r="AC8" s="2163" t="s">
        <v>62</v>
      </c>
      <c r="AD8" s="381"/>
      <c r="AE8" s="807"/>
      <c r="AF8" s="381"/>
      <c r="AG8" s="440"/>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"Мурманэнергосбыт"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45504</v>
      </c>
      <c r="W30" s="2320"/>
      <c r="X30" s="2320"/>
      <c r="Y30" s="2320"/>
      <c r="Z30" s="2320"/>
      <c r="AA30" s="2320"/>
      <c r="AB30" s="2320"/>
      <c r="AC30" s="382"/>
      <c r="AD30" s="2320" t="str">
        <f>IF(TITLE_DATE_PR_CHANGE="",IF(TITLE_DATE_PR="","",TITLE_DATE_PR),TITLE_DATE_PR_CHANGE)</f>
        <v>45504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30/1</v>
      </c>
      <c r="W31" s="2307"/>
      <c r="X31" s="2307"/>
      <c r="Y31" s="2307"/>
      <c r="Z31" s="2307"/>
      <c r="AA31" s="2307"/>
      <c r="AB31" s="2307"/>
      <c r="AC31" s="382"/>
      <c r="AD31" s="2307" t="str">
        <f>IF(TITLE_NUMBER_PR_CHANGE="",IF(TITLE_NUMBER_PR="","",TITLE_NUMBER_PR),TITLE_NUMBER_PR_CHANGE)</f>
        <v>30/1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https://npa.gov-murman.ru/bitrix/components/b1team/govmurman.element.file/download.php?ID=526211&amp;FID=786903</v>
      </c>
      <c r="W32" s="2307"/>
      <c r="X32" s="2307"/>
      <c r="Y32" s="2307"/>
      <c r="Z32" s="2307"/>
      <c r="AA32" s="2307"/>
      <c r="AB32" s="2307"/>
      <c r="AC32" s="382"/>
      <c r="AD32" s="2307" t="str">
        <f>IF(TITLE_IST_PUB_CHANGE="",IF(TITLE_IST_PUB="","",TITLE_IST_PUB),TITLE_IST_PUB_CHANGE)</f>
        <v>https://npa.gov-murman.ru/bitrix/components/b1team/govmurman.element.file/download.php?ID=526211&amp;FID=786903</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45504</v>
      </c>
      <c r="W34" s="2320"/>
      <c r="X34" s="2320"/>
      <c r="Y34" s="2320"/>
      <c r="Z34" s="2320"/>
      <c r="AA34" s="2320"/>
      <c r="AB34" s="2320"/>
      <c r="AC34" s="382"/>
      <c r="AD34" s="2320" t="str">
        <f>IF(TITLE_DATE_PR_CHANGE="",IF(TITLE_DATE_PR="","",TITLE_DATE_PR),TITLE_DATE_PR_CHANGE)</f>
        <v>45504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30/1</v>
      </c>
      <c r="W35" s="2307"/>
      <c r="X35" s="2307"/>
      <c r="Y35" s="2307"/>
      <c r="Z35" s="2307"/>
      <c r="AA35" s="2307"/>
      <c r="AB35" s="2307"/>
      <c r="AC35" s="382"/>
      <c r="AD35" s="2307" t="str">
        <f>IF(TITLE_NUMBER_PR_CHANGE="",IF(TITLE_NUMBER_PR="","",TITLE_NUMBER_PR),TITLE_NUMBER_PR_CHANGE)</f>
        <v>30/1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62</v>
      </c>
      <c r="AB49" s="2321"/>
      <c r="AC49" s="2163" t="s">
        <v>62</v>
      </c>
      <c r="AD49" s="381"/>
      <c r="AE49" s="807"/>
      <c r="AF49" s="381"/>
      <c r="AG49" s="440"/>
      <c r="AH49" s="2321"/>
      <c r="AI49" s="2163" t="s">
        <v>62</v>
      </c>
      <c r="AJ49" s="2343"/>
      <c r="AK49" s="2163" t="s">
        <v>62</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2E3C3-1477-03A6-E784-D6AE8DF6364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"Мурманэнергосбыт"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45504</v>
      </c>
      <c r="W30" s="2320"/>
      <c r="X30" s="2320"/>
      <c r="Y30" s="2320"/>
      <c r="Z30" s="2320"/>
      <c r="AA30" s="2320"/>
      <c r="AB30" s="2320"/>
      <c r="AC30" s="382"/>
      <c r="AD30" s="2320" t="str">
        <f>IF(TITLE_DATE_PR_CHANGE="",IF(TITLE_DATE_PR="","",TITLE_DATE_PR),TITLE_DATE_PR_CHANGE)</f>
        <v>45504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30/1</v>
      </c>
      <c r="W31" s="2307"/>
      <c r="X31" s="2307"/>
      <c r="Y31" s="2307"/>
      <c r="Z31" s="2307"/>
      <c r="AA31" s="2307"/>
      <c r="AB31" s="2307"/>
      <c r="AC31" s="382"/>
      <c r="AD31" s="2307" t="str">
        <f>IF(TITLE_NUMBER_PR_CHANGE="",IF(TITLE_NUMBER_PR="","",TITLE_NUMBER_PR),TITLE_NUMBER_PR_CHANGE)</f>
        <v>30/1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https://npa.gov-murman.ru/bitrix/components/b1team/govmurman.element.file/download.php?ID=526211&amp;FID=786903</v>
      </c>
      <c r="W32" s="2307"/>
      <c r="X32" s="2307"/>
      <c r="Y32" s="2307"/>
      <c r="Z32" s="2307"/>
      <c r="AA32" s="2307"/>
      <c r="AB32" s="2307"/>
      <c r="AC32" s="382"/>
      <c r="AD32" s="2307" t="str">
        <f>IF(TITLE_IST_PUB_CHANGE="",IF(TITLE_IST_PUB="","",TITLE_IST_PUB),TITLE_IST_PUB_CHANGE)</f>
        <v>https://npa.gov-murman.ru/bitrix/components/b1team/govmurman.element.file/download.php?ID=526211&amp;FID=786903</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45504</v>
      </c>
      <c r="W34" s="2320"/>
      <c r="X34" s="2320"/>
      <c r="Y34" s="2320"/>
      <c r="Z34" s="2320"/>
      <c r="AA34" s="2320"/>
      <c r="AB34" s="2320"/>
      <c r="AC34" s="382"/>
      <c r="AD34" s="2320" t="str">
        <f>IF(TITLE_DATE_PR_CHANGE="",IF(TITLE_DATE_PR="","",TITLE_DATE_PR),TITLE_DATE_PR_CHANGE)</f>
        <v>45504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30/1</v>
      </c>
      <c r="W35" s="2307"/>
      <c r="X35" s="2307"/>
      <c r="Y35" s="2307"/>
      <c r="Z35" s="2307"/>
      <c r="AA35" s="2307"/>
      <c r="AB35" s="2307"/>
      <c r="AC35" s="382"/>
      <c r="AD35" s="2307" t="str">
        <f>IF(TITLE_NUMBER_PR_CHANGE="",IF(TITLE_NUMBER_PR="","",TITLE_NUMBER_PR),TITLE_NUMBER_PR_CHANGE)</f>
        <v>30/1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FCF3A-B548-5D37-9C4B-A229D51A5C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62</v>
      </c>
      <c r="AB8" s="2362"/>
      <c r="AC8" s="2168" t="s">
        <v>62</v>
      </c>
      <c r="AD8" s="2072"/>
      <c r="AE8" s="1405"/>
      <c r="AF8" s="2072"/>
      <c r="AG8" s="2073"/>
      <c r="AH8" s="2362"/>
      <c r="AI8" s="2168" t="s">
        <v>62</v>
      </c>
      <c r="AJ8" s="2362"/>
      <c r="AK8" s="2168" t="s">
        <v>62</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"Мурманэнергосбыт"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45504</v>
      </c>
      <c r="W30" s="2320"/>
      <c r="X30" s="2320"/>
      <c r="Y30" s="2320"/>
      <c r="Z30" s="2320"/>
      <c r="AA30" s="2320"/>
      <c r="AB30" s="2320"/>
      <c r="AC30" s="382"/>
      <c r="AD30" s="2320" t="str">
        <f>IF(TITLE_DATE_PR_CHANGE="",IF(TITLE_DATE_PR="","",TITLE_DATE_PR),TITLE_DATE_PR_CHANGE)</f>
        <v>45504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30/1</v>
      </c>
      <c r="W31" s="2307"/>
      <c r="X31" s="2307"/>
      <c r="Y31" s="2307"/>
      <c r="Z31" s="2307"/>
      <c r="AA31" s="2307"/>
      <c r="AB31" s="2307"/>
      <c r="AC31" s="382"/>
      <c r="AD31" s="2307" t="str">
        <f>IF(TITLE_NUMBER_PR_CHANGE="",IF(TITLE_NUMBER_PR="","",TITLE_NUMBER_PR),TITLE_NUMBER_PR_CHANGE)</f>
        <v>30/1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https://npa.gov-murman.ru/bitrix/components/b1team/govmurman.element.file/download.php?ID=526211&amp;FID=786903</v>
      </c>
      <c r="W32" s="2307"/>
      <c r="X32" s="2307"/>
      <c r="Y32" s="2307"/>
      <c r="Z32" s="2307"/>
      <c r="AA32" s="2307"/>
      <c r="AB32" s="2307"/>
      <c r="AC32" s="382"/>
      <c r="AD32" s="2307" t="str">
        <f>IF(TITLE_IST_PUB_CHANGE="",IF(TITLE_IST_PUB="","",TITLE_IST_PUB),TITLE_IST_PUB_CHANGE)</f>
        <v>https://npa.gov-murman.ru/bitrix/components/b1team/govmurman.element.file/download.php?ID=526211&amp;FID=786903</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45504</v>
      </c>
      <c r="W34" s="2320"/>
      <c r="X34" s="2320"/>
      <c r="Y34" s="2320"/>
      <c r="Z34" s="2320"/>
      <c r="AA34" s="2320"/>
      <c r="AB34" s="2320"/>
      <c r="AC34" s="382"/>
      <c r="AD34" s="2320" t="str">
        <f>IF(TITLE_DATE_PR_CHANGE="",IF(TITLE_DATE_PR="","",TITLE_DATE_PR),TITLE_DATE_PR_CHANGE)</f>
        <v>45504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30/1</v>
      </c>
      <c r="W35" s="2307"/>
      <c r="X35" s="2307"/>
      <c r="Y35" s="2307"/>
      <c r="Z35" s="2307"/>
      <c r="AA35" s="2307"/>
      <c r="AB35" s="2307"/>
      <c r="AC35" s="382"/>
      <c r="AD35" s="2307" t="str">
        <f>IF(TITLE_NUMBER_PR_CHANGE="",IF(TITLE_NUMBER_PR="","",TITLE_NUMBER_PR),TITLE_NUMBER_PR_CHANGE)</f>
        <v>30/1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E64A3-B507-1655-6D9D-6CB8DCCB77D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"Мурманэнергосбыт"</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45504</v>
      </c>
      <c r="W30" s="2320"/>
      <c r="X30" s="2320"/>
      <c r="Y30" s="2320"/>
      <c r="Z30" s="2320"/>
      <c r="AA30" s="2320"/>
      <c r="AB30" s="2320"/>
      <c r="AC30" s="382"/>
      <c r="AD30" s="2320" t="str">
        <f>IF(TITLE_DATE_PR_CHANGE="",IF(TITLE_DATE_PR="","",TITLE_DATE_PR),TITLE_DATE_PR_CHANGE)</f>
        <v>45504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30/1</v>
      </c>
      <c r="W31" s="2307"/>
      <c r="X31" s="2307"/>
      <c r="Y31" s="2307"/>
      <c r="Z31" s="2307"/>
      <c r="AA31" s="2307"/>
      <c r="AB31" s="2307"/>
      <c r="AC31" s="382"/>
      <c r="AD31" s="2307" t="str">
        <f>IF(TITLE_NUMBER_PR_CHANGE="",IF(TITLE_NUMBER_PR="","",TITLE_NUMBER_PR),TITLE_NUMBER_PR_CHANGE)</f>
        <v>30/1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https://npa.gov-murman.ru/bitrix/components/b1team/govmurman.element.file/download.php?ID=526211&amp;FID=786903</v>
      </c>
      <c r="W32" s="2307"/>
      <c r="X32" s="2307"/>
      <c r="Y32" s="2307"/>
      <c r="Z32" s="2307"/>
      <c r="AA32" s="2307"/>
      <c r="AB32" s="2307"/>
      <c r="AC32" s="382"/>
      <c r="AD32" s="2307" t="str">
        <f>IF(TITLE_IST_PUB_CHANGE="",IF(TITLE_IST_PUB="","",TITLE_IST_PUB),TITLE_IST_PUB_CHANGE)</f>
        <v>https://npa.gov-murman.ru/bitrix/components/b1team/govmurman.element.file/download.php?ID=526211&amp;FID=786903</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45504</v>
      </c>
      <c r="W34" s="2320"/>
      <c r="X34" s="2320"/>
      <c r="Y34" s="2320"/>
      <c r="Z34" s="2320"/>
      <c r="AA34" s="2320"/>
      <c r="AB34" s="2320"/>
      <c r="AC34" s="382"/>
      <c r="AD34" s="2320" t="str">
        <f>IF(TITLE_DATE_PR_CHANGE="",IF(TITLE_DATE_PR="","",TITLE_DATE_PR),TITLE_DATE_PR_CHANGE)</f>
        <v>45504</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30/1</v>
      </c>
      <c r="W35" s="2307"/>
      <c r="X35" s="2307"/>
      <c r="Y35" s="2307"/>
      <c r="Z35" s="2307"/>
      <c r="AA35" s="2307"/>
      <c r="AB35" s="2307"/>
      <c r="AC35" s="382"/>
      <c r="AD35" s="2307" t="str">
        <f>IF(TITLE_NUMBER_PR_CHANGE="",IF(TITLE_NUMBER_PR="","",TITLE_NUMBER_PR),TITLE_NUMBER_PR_CHANGE)</f>
        <v>30/1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BA6EA-0381-336B-62E4-777B4365CA3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62</v>
      </c>
      <c r="AE8" s="2321"/>
      <c r="AF8" s="2163" t="s">
        <v>62</v>
      </c>
      <c r="AG8" s="1463"/>
      <c r="AH8" s="807"/>
      <c r="AI8" s="807"/>
      <c r="AJ8" s="807"/>
      <c r="AK8" s="1313"/>
      <c r="AL8" s="2321"/>
      <c r="AM8" s="2163" t="s">
        <v>62</v>
      </c>
      <c r="AN8" s="2321"/>
      <c r="AO8" s="2163" t="s">
        <v>62</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264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265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62</v>
      </c>
      <c r="AN19" s="2323"/>
      <c r="AO19" s="2324" t="s">
        <v>62</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"Мурманэнергосбыт"</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тарифному регулированию Мурманской области</v>
      </c>
      <c r="Y33" s="2307"/>
      <c r="Z33" s="2307"/>
      <c r="AA33" s="2307"/>
      <c r="AB33" s="2307"/>
      <c r="AC33" s="2307"/>
      <c r="AD33" s="2307"/>
      <c r="AE33" s="2307"/>
      <c r="AF33" s="382"/>
      <c r="AG33" s="2307" t="str">
        <f>IF(TITLE_NAME_OR_PR_CHANGE="",IF(TITLE_NAME_OR_PR="","",TITLE_NAME_OR_PR),TITLE_NAME_OR_PR_CHANGE)</f>
        <v>Комитет по тарифному регулированию Мурманской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45504</v>
      </c>
      <c r="Y34" s="2320"/>
      <c r="Z34" s="2320"/>
      <c r="AA34" s="2320"/>
      <c r="AB34" s="2320"/>
      <c r="AC34" s="2320"/>
      <c r="AD34" s="2320"/>
      <c r="AE34" s="2320"/>
      <c r="AF34" s="382"/>
      <c r="AG34" s="2320" t="str">
        <f>IF(TITLE_DATE_PR_CHANGE="",IF(TITLE_DATE_PR="","",TITLE_DATE_PR),TITLE_DATE_PR_CHANGE)</f>
        <v>45504</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30/1</v>
      </c>
      <c r="Y35" s="2307"/>
      <c r="Z35" s="2307"/>
      <c r="AA35" s="2307"/>
      <c r="AB35" s="2307"/>
      <c r="AC35" s="2307"/>
      <c r="AD35" s="2307"/>
      <c r="AE35" s="2307"/>
      <c r="AF35" s="382"/>
      <c r="AG35" s="2307" t="str">
        <f>IF(TITLE_NUMBER_PR_CHANGE="",IF(TITLE_NUMBER_PR="","",TITLE_NUMBER_PR),TITLE_NUMBER_PR_CHANGE)</f>
        <v>30/1</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https://npa.gov-murman.ru/bitrix/components/b1team/govmurman.element.file/download.php?ID=526211&amp;FID=786903</v>
      </c>
      <c r="Y36" s="2307"/>
      <c r="Z36" s="2307"/>
      <c r="AA36" s="2307"/>
      <c r="AB36" s="2307"/>
      <c r="AC36" s="2307"/>
      <c r="AD36" s="2307"/>
      <c r="AE36" s="2307"/>
      <c r="AF36" s="382"/>
      <c r="AG36" s="2307" t="str">
        <f>IF(TITLE_IST_PUB_CHANGE="",IF(TITLE_IST_PUB="","",TITLE_IST_PUB),TITLE_IST_PUB_CHANGE)</f>
        <v>https://npa.gov-murman.ru/bitrix/components/b1team/govmurman.element.file/download.php?ID=526211&amp;FID=786903</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45504</v>
      </c>
      <c r="Y38" s="2320"/>
      <c r="Z38" s="2320"/>
      <c r="AA38" s="2320"/>
      <c r="AB38" s="2320"/>
      <c r="AC38" s="2320"/>
      <c r="AD38" s="2320"/>
      <c r="AE38" s="2320"/>
      <c r="AF38" s="382"/>
      <c r="AG38" s="2320" t="str">
        <f>IF(TITLE_DATE_PR_CHANGE="",IF(TITLE_DATE_PR="","",TITLE_DATE_PR),TITLE_DATE_PR_CHANGE)</f>
        <v>45504</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30/1</v>
      </c>
      <c r="Y39" s="2307"/>
      <c r="Z39" s="2307"/>
      <c r="AA39" s="2307"/>
      <c r="AB39" s="2307"/>
      <c r="AC39" s="2307"/>
      <c r="AD39" s="2307"/>
      <c r="AE39" s="2307"/>
      <c r="AF39" s="382"/>
      <c r="AG39" s="2307" t="str">
        <f>IF(TITLE_NUMBER_PR_CHANGE="",IF(TITLE_NUMBER_PR="","",TITLE_NUMBER_PR),TITLE_NUMBER_PR_CHANGE)</f>
        <v>30/1</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89</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62</v>
      </c>
      <c r="AE55" s="2321"/>
      <c r="AF55" s="2163" t="s">
        <v>62</v>
      </c>
      <c r="AG55" s="1463"/>
      <c r="AH55" s="807"/>
      <c r="AI55" s="807"/>
      <c r="AJ55" s="807"/>
      <c r="AK55" s="1313"/>
      <c r="AL55" s="2321"/>
      <c r="AM55" s="2163" t="s">
        <v>62</v>
      </c>
      <c r="AN55" s="2321"/>
      <c r="AO55" s="2163" t="s">
        <v>62</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264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265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266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D73CE-6DCA-05D7-C64C-9C87CC74A06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62</v>
      </c>
      <c r="Z8" s="2321"/>
      <c r="AA8" s="2163" t="s">
        <v>62</v>
      </c>
      <c r="AB8" s="2163" t="s">
        <v>19</v>
      </c>
      <c r="AC8" s="2382"/>
      <c r="AD8" s="2261">
        <v>1</v>
      </c>
      <c r="AE8" s="2383"/>
      <c r="AF8" s="2163" t="s">
        <v>19</v>
      </c>
      <c r="AG8" s="2382"/>
      <c r="AH8" s="2261">
        <v>1</v>
      </c>
      <c r="AI8" s="2383"/>
      <c r="AJ8" s="2163" t="s">
        <v>19</v>
      </c>
      <c r="AK8" s="367"/>
      <c r="AL8" s="1393">
        <v>1</v>
      </c>
      <c r="AM8" s="1454"/>
      <c r="AN8" s="807"/>
      <c r="AO8" s="1313"/>
      <c r="AP8" s="1790"/>
      <c r="AQ8" s="1515" t="s">
        <v>62</v>
      </c>
      <c r="AR8" s="1790"/>
      <c r="AS8" s="1515" t="s">
        <v>62</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264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265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62</v>
      </c>
      <c r="AR19" s="1792"/>
      <c r="AS19" s="1516" t="s">
        <v>62</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"Мурманэнергосбыт"</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тарифному регулированию Мурманской области</v>
      </c>
      <c r="W30" s="2307"/>
      <c r="X30" s="2307"/>
      <c r="Y30" s="2307"/>
      <c r="Z30" s="2307"/>
      <c r="AA30" s="382"/>
      <c r="AB30" s="2307" t="str">
        <f>IF(TITLE_NAME_OR_PR_CHANGE="",IF(TITLE_NAME_OR_PR="","",TITLE_NAME_OR_PR),TITLE_NAME_OR_PR_CHANGE)</f>
        <v>Комитет по тарифному регулированию Мурманской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45504</v>
      </c>
      <c r="W31" s="2320"/>
      <c r="X31" s="2320"/>
      <c r="Y31" s="2320"/>
      <c r="Z31" s="2320"/>
      <c r="AA31" s="382"/>
      <c r="AB31" s="2320" t="str">
        <f>IF(TITLE_DATE_PR_CHANGE="",IF(TITLE_DATE_PR="","",TITLE_DATE_PR),TITLE_DATE_PR_CHANGE)</f>
        <v>45504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30/1</v>
      </c>
      <c r="W32" s="2307"/>
      <c r="X32" s="2307"/>
      <c r="Y32" s="2307"/>
      <c r="Z32" s="2307"/>
      <c r="AA32" s="382"/>
      <c r="AB32" s="2307" t="str">
        <f>IF(TITLE_NUMBER_PR_CHANGE="",IF(TITLE_NUMBER_PR="","",TITLE_NUMBER_PR),TITLE_NUMBER_PR_CHANGE)</f>
        <v>30/1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https://npa.gov-murman.ru/bitrix/components/b1team/govmurman.element.file/download.php?ID=526211&amp;FID=786903</v>
      </c>
      <c r="W33" s="2307"/>
      <c r="X33" s="2307"/>
      <c r="Y33" s="2307"/>
      <c r="Z33" s="2307"/>
      <c r="AA33" s="382"/>
      <c r="AB33" s="2307" t="str">
        <f>IF(TITLE_IST_PUB_CHANGE="",IF(TITLE_IST_PUB="","",TITLE_IST_PUB),TITLE_IST_PUB_CHANGE)</f>
        <v>https://npa.gov-murman.ru/bitrix/components/b1team/govmurman.element.file/download.php?ID=526211&amp;FID=786903</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45504</v>
      </c>
      <c r="W35" s="2320"/>
      <c r="X35" s="2320"/>
      <c r="Y35" s="2320"/>
      <c r="Z35" s="2320"/>
      <c r="AA35" s="382"/>
      <c r="AB35" s="2320" t="str">
        <f>IF(TITLE_DATE_PR_CHANGE="",IF(TITLE_DATE_PR="","",TITLE_DATE_PR),TITLE_DATE_PR_CHANGE)</f>
        <v>45504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30/1</v>
      </c>
      <c r="W36" s="2307"/>
      <c r="X36" s="2307"/>
      <c r="Y36" s="2307"/>
      <c r="Z36" s="2307"/>
      <c r="AA36" s="382"/>
      <c r="AB36" s="2307" t="str">
        <f>IF(TITLE_NUMBER_PR_CHANGE="",IF(TITLE_NUMBER_PR="","",TITLE_NUMBER_PR),TITLE_NUMBER_PR_CHANGE)</f>
        <v>30/1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89</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62</v>
      </c>
      <c r="Z51" s="1790"/>
      <c r="AA51" s="1515" t="s">
        <v>62</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62</v>
      </c>
      <c r="AR51" s="1790"/>
      <c r="AS51" s="1515" t="s">
        <v>62</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264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265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265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266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07E18-CDFB-8F96-BD0D-1E11A84D1C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45504</v>
      </c>
      <c r="W28" s="2320"/>
      <c r="X28" s="2320"/>
      <c r="Y28" s="2320"/>
      <c r="Z28" s="2320"/>
      <c r="AA28" s="2320"/>
      <c r="AB28" s="382"/>
      <c r="AC28" s="2320" t="str">
        <f>IF(TITLE_DATE_PR_CHANGE="",IF(TITLE_DATE_PR="","",TITLE_DATE_PR),TITLE_DATE_PR_CHANGE)</f>
        <v>45504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30/1</v>
      </c>
      <c r="W29" s="2307"/>
      <c r="X29" s="2307"/>
      <c r="Y29" s="2307"/>
      <c r="Z29" s="2307"/>
      <c r="AA29" s="2307"/>
      <c r="AB29" s="382"/>
      <c r="AC29" s="2307" t="str">
        <f>IF(TITLE_NUMBER_PR_CHANGE="",IF(TITLE_NUMBER_PR="","",TITLE_NUMBER_PR),TITLE_NUMBER_PR_CHANGE)</f>
        <v>30/1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2307"/>
      <c r="AB30" s="382"/>
      <c r="AC30" s="2307" t="str">
        <f>IF(TITLE_IST_PUB_CHANGE="",IF(TITLE_IST_PUB="","",TITLE_IST_PUB),TITLE_IST_PUB_CHANGE)</f>
        <v>https://npa.gov-murman.ru/bitrix/components/b1team/govmurman.element.file/download.php?ID=526211&amp;FID=786903</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45504</v>
      </c>
      <c r="W32" s="2320"/>
      <c r="X32" s="2320"/>
      <c r="Y32" s="2320"/>
      <c r="Z32" s="2320"/>
      <c r="AA32" s="2320"/>
      <c r="AB32" s="382"/>
      <c r="AC32" s="2320" t="str">
        <f>IF(TITLE_DATE_PR_CHANGE="",IF(TITLE_DATE_PR="","",TITLE_DATE_PR),TITLE_DATE_PR_CHANGE)</f>
        <v>45504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30/1</v>
      </c>
      <c r="W33" s="2307"/>
      <c r="X33" s="2307"/>
      <c r="Y33" s="2307"/>
      <c r="Z33" s="2307"/>
      <c r="AA33" s="2307"/>
      <c r="AB33" s="382"/>
      <c r="AC33" s="2307" t="str">
        <f>IF(TITLE_NUMBER_PR_CHANGE="",IF(TITLE_NUMBER_PR="","",TITLE_NUMBER_PR),TITLE_NUMBER_PR_CHANGE)</f>
        <v>30/1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495</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224</v>
      </c>
      <c r="B46" s="1419" t="s">
        <v>225</v>
      </c>
      <c r="C46" s="1419" t="s">
        <v>226</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495</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265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5117F-B421-675B-A1E6-72253E8941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45504</v>
      </c>
      <c r="W28" s="2320"/>
      <c r="X28" s="2320"/>
      <c r="Y28" s="2320"/>
      <c r="Z28" s="2320"/>
      <c r="AA28" s="2320"/>
      <c r="AB28" s="382"/>
      <c r="AC28" s="2320" t="str">
        <f>IF(TITLE_DATE_PR_CHANGE="",IF(TITLE_DATE_PR="","",TITLE_DATE_PR),TITLE_DATE_PR_CHANGE)</f>
        <v>45504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30/1</v>
      </c>
      <c r="W29" s="2307"/>
      <c r="X29" s="2307"/>
      <c r="Y29" s="2307"/>
      <c r="Z29" s="2307"/>
      <c r="AA29" s="2307"/>
      <c r="AB29" s="382"/>
      <c r="AC29" s="2307" t="str">
        <f>IF(TITLE_NUMBER_PR_CHANGE="",IF(TITLE_NUMBER_PR="","",TITLE_NUMBER_PR),TITLE_NUMBER_PR_CHANGE)</f>
        <v>30/1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2307"/>
      <c r="AB30" s="382"/>
      <c r="AC30" s="2307" t="str">
        <f>IF(TITLE_IST_PUB_CHANGE="",IF(TITLE_IST_PUB="","",TITLE_IST_PUB),TITLE_IST_PUB_CHANGE)</f>
        <v>https://npa.gov-murman.ru/bitrix/components/b1team/govmurman.element.file/download.php?ID=526211&amp;FID=786903</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45504</v>
      </c>
      <c r="W32" s="2320"/>
      <c r="X32" s="2320"/>
      <c r="Y32" s="2320"/>
      <c r="Z32" s="2320"/>
      <c r="AA32" s="2320"/>
      <c r="AB32" s="382"/>
      <c r="AC32" s="2320" t="str">
        <f>IF(TITLE_DATE_PR_CHANGE="",IF(TITLE_DATE_PR="","",TITLE_DATE_PR),TITLE_DATE_PR_CHANGE)</f>
        <v>45504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30/1</v>
      </c>
      <c r="W33" s="2307"/>
      <c r="X33" s="2307"/>
      <c r="Y33" s="2307"/>
      <c r="Z33" s="2307"/>
      <c r="AA33" s="2307"/>
      <c r="AB33" s="382"/>
      <c r="AC33" s="2307" t="str">
        <f>IF(TITLE_NUMBER_PR_CHANGE="",IF(TITLE_NUMBER_PR="","",TITLE_NUMBER_PR),TITLE_NUMBER_PR_CHANGE)</f>
        <v>30/1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496</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229</v>
      </c>
      <c r="B46" s="1419" t="s">
        <v>230</v>
      </c>
      <c r="C46" s="1419" t="s">
        <v>231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496</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DCD2E-9B7F-2DC6-B52A-5A3DF40AAA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45504</v>
      </c>
      <c r="W28" s="2320"/>
      <c r="X28" s="2320"/>
      <c r="Y28" s="2320"/>
      <c r="Z28" s="2320"/>
      <c r="AA28" s="2320"/>
      <c r="AB28" s="382"/>
      <c r="AC28" s="2320" t="str">
        <f>IF(TITLE_DATE_PR_CHANGE="",IF(TITLE_DATE_PR="","",TITLE_DATE_PR),TITLE_DATE_PR_CHANGE)</f>
        <v>45504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30/1</v>
      </c>
      <c r="W29" s="2307"/>
      <c r="X29" s="2307"/>
      <c r="Y29" s="2307"/>
      <c r="Z29" s="2307"/>
      <c r="AA29" s="2307"/>
      <c r="AB29" s="382"/>
      <c r="AC29" s="2307" t="str">
        <f>IF(TITLE_NUMBER_PR_CHANGE="",IF(TITLE_NUMBER_PR="","",TITLE_NUMBER_PR),TITLE_NUMBER_PR_CHANGE)</f>
        <v>30/1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2307"/>
      <c r="AB30" s="382"/>
      <c r="AC30" s="2307" t="str">
        <f>IF(TITLE_IST_PUB_CHANGE="",IF(TITLE_IST_PUB="","",TITLE_IST_PUB),TITLE_IST_PUB_CHANGE)</f>
        <v>https://npa.gov-murman.ru/bitrix/components/b1team/govmurman.element.file/download.php?ID=526211&amp;FID=786903</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45504</v>
      </c>
      <c r="W32" s="2320"/>
      <c r="X32" s="2320"/>
      <c r="Y32" s="2320"/>
      <c r="Z32" s="2320"/>
      <c r="AA32" s="2320"/>
      <c r="AB32" s="382"/>
      <c r="AC32" s="2320" t="str">
        <f>IF(TITLE_DATE_PR_CHANGE="",IF(TITLE_DATE_PR="","",TITLE_DATE_PR),TITLE_DATE_PR_CHANGE)</f>
        <v>45504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30/1</v>
      </c>
      <c r="W33" s="2307"/>
      <c r="X33" s="2307"/>
      <c r="Y33" s="2307"/>
      <c r="Z33" s="2307"/>
      <c r="AA33" s="2307"/>
      <c r="AB33" s="382"/>
      <c r="AC33" s="2307" t="str">
        <f>IF(TITLE_NUMBER_PR_CHANGE="",IF(TITLE_NUMBER_PR="","",TITLE_NUMBER_PR),TITLE_NUMBER_PR_CHANGE)</f>
        <v>30/1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497</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497</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7EF59-B4B5-5247-F98D-F04F3B33D3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45504</v>
      </c>
      <c r="W28" s="2320"/>
      <c r="X28" s="2320"/>
      <c r="Y28" s="2320"/>
      <c r="Z28" s="2320"/>
      <c r="AA28" s="2320"/>
      <c r="AB28" s="382"/>
      <c r="AC28" s="2320" t="str">
        <f>IF(TITLE_DATE_PR_CHANGE="",IF(TITLE_DATE_PR="","",TITLE_DATE_PR),TITLE_DATE_PR_CHANGE)</f>
        <v>45504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30/1</v>
      </c>
      <c r="W29" s="2307"/>
      <c r="X29" s="2307"/>
      <c r="Y29" s="2307"/>
      <c r="Z29" s="2307"/>
      <c r="AA29" s="2307"/>
      <c r="AB29" s="382"/>
      <c r="AC29" s="2307" t="str">
        <f>IF(TITLE_NUMBER_PR_CHANGE="",IF(TITLE_NUMBER_PR="","",TITLE_NUMBER_PR),TITLE_NUMBER_PR_CHANGE)</f>
        <v>30/1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2307"/>
      <c r="AB30" s="382"/>
      <c r="AC30" s="2307" t="str">
        <f>IF(TITLE_IST_PUB_CHANGE="",IF(TITLE_IST_PUB="","",TITLE_IST_PUB),TITLE_IST_PUB_CHANGE)</f>
        <v>https://npa.gov-murman.ru/bitrix/components/b1team/govmurman.element.file/download.php?ID=526211&amp;FID=786903</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45504</v>
      </c>
      <c r="W32" s="2320"/>
      <c r="X32" s="2320"/>
      <c r="Y32" s="2320"/>
      <c r="Z32" s="2320"/>
      <c r="AA32" s="2320"/>
      <c r="AB32" s="382"/>
      <c r="AC32" s="2320" t="str">
        <f>IF(TITLE_DATE_PR_CHANGE="",IF(TITLE_DATE_PR="","",TITLE_DATE_PR),TITLE_DATE_PR_CHANGE)</f>
        <v>45504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30/1</v>
      </c>
      <c r="W33" s="2307"/>
      <c r="X33" s="2307"/>
      <c r="Y33" s="2307"/>
      <c r="Z33" s="2307"/>
      <c r="AA33" s="2307"/>
      <c r="AB33" s="382"/>
      <c r="AC33" s="2307" t="str">
        <f>IF(TITLE_NUMBER_PR_CHANGE="",IF(TITLE_NUMBER_PR="","",TITLE_NUMBER_PR),TITLE_NUMBER_PR_CHANGE)</f>
        <v>30/1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498</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498</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41DAC-01D9-0F1D-3E0B-995A27E9531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62</v>
      </c>
      <c r="Z8" s="2048"/>
      <c r="AA8" s="2046" t="s">
        <v>62</v>
      </c>
      <c r="AB8" s="2052"/>
      <c r="AC8" s="2053" t="s">
        <v>28</v>
      </c>
      <c r="AD8" s="807"/>
      <c r="AE8" s="1313"/>
      <c r="AF8" s="2011"/>
      <c r="AG8" s="1998" t="s">
        <v>62</v>
      </c>
      <c r="AH8" s="2011"/>
      <c r="AI8" s="1998" t="s">
        <v>62</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264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265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62</v>
      </c>
      <c r="AH16" s="1792"/>
      <c r="AI16" s="2022" t="s">
        <v>62</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45504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30/1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45504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30/1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89</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62</v>
      </c>
      <c r="Z48" s="2011"/>
      <c r="AA48" s="1998" t="s">
        <v>62</v>
      </c>
      <c r="AB48" s="2020"/>
      <c r="AC48" s="2019" t="s">
        <v>28</v>
      </c>
      <c r="AD48" s="807"/>
      <c r="AE48" s="1313"/>
      <c r="AF48" s="2011"/>
      <c r="AG48" s="1998" t="s">
        <v>62</v>
      </c>
      <c r="AH48" s="2011"/>
      <c r="AI48" s="1998" t="s">
        <v>62</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264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265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265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266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9F3D4-FEAC-3C49-20CC-4DE721DD65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62</v>
      </c>
      <c r="AB8" s="1790"/>
      <c r="AC8" s="1515" t="s">
        <v>62</v>
      </c>
      <c r="AD8" s="2241" t="s">
        <v>62</v>
      </c>
      <c r="AE8" s="2382"/>
      <c r="AF8" s="2261">
        <v>1</v>
      </c>
      <c r="AG8" s="2419"/>
      <c r="AH8" s="2163" t="s">
        <v>62</v>
      </c>
      <c r="AI8" s="2382"/>
      <c r="AJ8" s="2261">
        <v>1</v>
      </c>
      <c r="AK8" s="2383" t="s">
        <v>28</v>
      </c>
      <c r="AL8" s="2163" t="s">
        <v>62</v>
      </c>
      <c r="AM8" s="2248"/>
      <c r="AN8" s="2261">
        <v>1</v>
      </c>
      <c r="AO8" s="2413"/>
      <c r="AP8" s="2414" t="s">
        <v>62</v>
      </c>
      <c r="AQ8" s="367"/>
      <c r="AR8" s="1519">
        <v>1</v>
      </c>
      <c r="AS8" s="1522" t="s">
        <v>28</v>
      </c>
      <c r="AT8" s="807"/>
      <c r="AU8" s="1313"/>
      <c r="AV8" s="807"/>
      <c r="AW8" s="1313"/>
      <c r="AX8" s="1790"/>
      <c r="AY8" s="1515" t="s">
        <v>62</v>
      </c>
      <c r="AZ8" s="1790"/>
      <c r="BA8" s="151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62</v>
      </c>
      <c r="AZ20" s="1792"/>
      <c r="BA20" s="1516"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"Мурманэнергосбыт"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Мурманской области</v>
      </c>
      <c r="W31" s="2307"/>
      <c r="X31" s="2307"/>
      <c r="Y31" s="2307"/>
      <c r="Z31" s="2307"/>
      <c r="AA31" s="2307"/>
      <c r="AB31" s="2307"/>
      <c r="AC31" s="382"/>
      <c r="AD31" s="2307" t="str">
        <f>IF(TITLE_NAME_OR_PR_CHANGE="",IF(TITLE_NAME_OR_PR="","",TITLE_NAME_OR_PR),TITLE_NAME_OR_PR_CHANGE)</f>
        <v>Комитет по тарифному регулированию Мурманской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45504</v>
      </c>
      <c r="W32" s="2320"/>
      <c r="X32" s="2320"/>
      <c r="Y32" s="2320"/>
      <c r="Z32" s="2320"/>
      <c r="AA32" s="2320"/>
      <c r="AB32" s="2320"/>
      <c r="AC32" s="382"/>
      <c r="AD32" s="2320" t="str">
        <f>IF(TITLE_DATE_PR_CHANGE="",IF(TITLE_DATE_PR="","",TITLE_DATE_PR),TITLE_DATE_PR_CHANGE)</f>
        <v>45504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30/1</v>
      </c>
      <c r="W33" s="2307"/>
      <c r="X33" s="2307"/>
      <c r="Y33" s="2307"/>
      <c r="Z33" s="2307"/>
      <c r="AA33" s="2307"/>
      <c r="AB33" s="2307"/>
      <c r="AC33" s="382"/>
      <c r="AD33" s="2307" t="str">
        <f>IF(TITLE_NUMBER_PR_CHANGE="",IF(TITLE_NUMBER_PR="","",TITLE_NUMBER_PR),TITLE_NUMBER_PR_CHANGE)</f>
        <v>30/1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https://npa.gov-murman.ru/bitrix/components/b1team/govmurman.element.file/download.php?ID=526211&amp;FID=786903</v>
      </c>
      <c r="W34" s="2307"/>
      <c r="X34" s="2307"/>
      <c r="Y34" s="2307"/>
      <c r="Z34" s="2307"/>
      <c r="AA34" s="2307"/>
      <c r="AB34" s="2307"/>
      <c r="AC34" s="382"/>
      <c r="AD34" s="2307" t="str">
        <f>IF(TITLE_IST_PUB_CHANGE="",IF(TITLE_IST_PUB="","",TITLE_IST_PUB),TITLE_IST_PUB_CHANGE)</f>
        <v>https://npa.gov-murman.ru/bitrix/components/b1team/govmurman.element.file/download.php?ID=526211&amp;FID=786903</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45504</v>
      </c>
      <c r="W36" s="2320"/>
      <c r="X36" s="2320"/>
      <c r="Y36" s="2320"/>
      <c r="Z36" s="2320"/>
      <c r="AA36" s="2320"/>
      <c r="AB36" s="2320"/>
      <c r="AC36" s="382"/>
      <c r="AD36" s="2320" t="str">
        <f>IF(TITLE_DATE_PR_CHANGE="",IF(TITLE_DATE_PR="","",TITLE_DATE_PR),TITLE_DATE_PR_CHANGE)</f>
        <v>45504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30/1</v>
      </c>
      <c r="W37" s="2307"/>
      <c r="X37" s="2307"/>
      <c r="Y37" s="2307"/>
      <c r="Z37" s="2307"/>
      <c r="AA37" s="2307"/>
      <c r="AB37" s="2307"/>
      <c r="AC37" s="382"/>
      <c r="AD37" s="2307" t="str">
        <f>IF(TITLE_NUMBER_PR_CHANGE="",IF(TITLE_NUMBER_PR="","",TITLE_NUMBER_PR),TITLE_NUMBER_PR_CHANGE)</f>
        <v>30/1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244</v>
      </c>
      <c r="B49" s="1399" t="s">
        <v>245</v>
      </c>
      <c r="C49" s="1399" t="s">
        <v>246</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244</v>
      </c>
      <c r="B50" s="1399" t="s">
        <v>245</v>
      </c>
      <c r="C50" s="1399" t="s">
        <v>246</v>
      </c>
      <c r="D50" s="1399" t="s">
        <v>515</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244</v>
      </c>
      <c r="B51" s="1399" t="s">
        <v>245</v>
      </c>
      <c r="C51" s="1399" t="s">
        <v>246</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62</v>
      </c>
      <c r="AB52" s="1790"/>
      <c r="AC52" s="151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19">
        <v>1</v>
      </c>
      <c r="AS52" s="1522" t="s">
        <v>28</v>
      </c>
      <c r="AT52" s="807"/>
      <c r="AU52" s="1313"/>
      <c r="AV52" s="807"/>
      <c r="AW52" s="1313"/>
      <c r="AX52" s="1790"/>
      <c r="AY52" s="1515" t="s">
        <v>62</v>
      </c>
      <c r="AZ52" s="1790"/>
      <c r="BA52" s="1515" t="s">
        <v>62</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244</v>
      </c>
      <c r="B58" s="1399" t="s">
        <v>245</v>
      </c>
      <c r="C58" s="1399" t="s">
        <v>246</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244</v>
      </c>
      <c r="B59" s="1399" t="s">
        <v>245</v>
      </c>
      <c r="C59" s="1399" t="s">
        <v>246</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264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265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266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B86FC-D536-9E1A-B84C-23CF6B4FAB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45504</v>
      </c>
      <c r="W28" s="2320"/>
      <c r="X28" s="2320"/>
      <c r="Y28" s="2320"/>
      <c r="Z28" s="2320"/>
      <c r="AA28" s="2320"/>
      <c r="AB28" s="382"/>
      <c r="AC28" s="2320" t="str">
        <f>IF(TITLE_DATE_PR_CHANGE="",IF(TITLE_DATE_PR="","",TITLE_DATE_PR),TITLE_DATE_PR_CHANGE)</f>
        <v>45504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30/1</v>
      </c>
      <c r="W29" s="2307"/>
      <c r="X29" s="2307"/>
      <c r="Y29" s="2307"/>
      <c r="Z29" s="2307"/>
      <c r="AA29" s="2307"/>
      <c r="AB29" s="382"/>
      <c r="AC29" s="2307" t="str">
        <f>IF(TITLE_NUMBER_PR_CHANGE="",IF(TITLE_NUMBER_PR="","",TITLE_NUMBER_PR),TITLE_NUMBER_PR_CHANGE)</f>
        <v>30/1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2307"/>
      <c r="AB30" s="382"/>
      <c r="AC30" s="2307" t="str">
        <f>IF(TITLE_IST_PUB_CHANGE="",IF(TITLE_IST_PUB="","",TITLE_IST_PUB),TITLE_IST_PUB_CHANGE)</f>
        <v>https://npa.gov-murman.ru/bitrix/components/b1team/govmurman.element.file/download.php?ID=526211&amp;FID=786903</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45504</v>
      </c>
      <c r="W32" s="2320"/>
      <c r="X32" s="2320"/>
      <c r="Y32" s="2320"/>
      <c r="Z32" s="2320"/>
      <c r="AA32" s="2320"/>
      <c r="AB32" s="382"/>
      <c r="AC32" s="2320" t="str">
        <f>IF(TITLE_DATE_PR_CHANGE="",IF(TITLE_DATE_PR="","",TITLE_DATE_PR),TITLE_DATE_PR_CHANGE)</f>
        <v>45504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30/1</v>
      </c>
      <c r="W33" s="2307"/>
      <c r="X33" s="2307"/>
      <c r="Y33" s="2307"/>
      <c r="Z33" s="2307"/>
      <c r="AA33" s="2307"/>
      <c r="AB33" s="382"/>
      <c r="AC33" s="2307" t="str">
        <f>IF(TITLE_NUMBER_PR_CHANGE="",IF(TITLE_NUMBER_PR="","",TITLE_NUMBER_PR),TITLE_NUMBER_PR_CHANGE)</f>
        <v>30/1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518</v>
      </c>
      <c r="W39" s="1278" t="s">
        <v>519</v>
      </c>
      <c r="X39" s="1278" t="s">
        <v>494</v>
      </c>
      <c r="Y39" s="1545" t="s">
        <v>447</v>
      </c>
      <c r="Z39" s="2326" t="s">
        <v>448</v>
      </c>
      <c r="AA39" s="2327"/>
      <c r="AB39" s="2335"/>
      <c r="AC39" s="1539" t="s">
        <v>518</v>
      </c>
      <c r="AD39" s="1278" t="s">
        <v>519</v>
      </c>
      <c r="AE39" s="1278" t="s">
        <v>494</v>
      </c>
      <c r="AF39" s="1545" t="s">
        <v>447</v>
      </c>
      <c r="AG39" s="2326" t="s">
        <v>448</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520</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520</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49976-8F14-4A0C-43B9-DAE21D5D23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45504</v>
      </c>
      <c r="W28" s="2320"/>
      <c r="X28" s="2320"/>
      <c r="Y28" s="2320"/>
      <c r="Z28" s="2320"/>
      <c r="AA28" s="2320"/>
      <c r="AB28" s="382"/>
      <c r="AC28" s="2320" t="str">
        <f>IF(TITLE_DATE_PR_CHANGE="",IF(TITLE_DATE_PR="","",TITLE_DATE_PR),TITLE_DATE_PR_CHANGE)</f>
        <v>45504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30/1</v>
      </c>
      <c r="W29" s="2307"/>
      <c r="X29" s="2307"/>
      <c r="Y29" s="2307"/>
      <c r="Z29" s="2307"/>
      <c r="AA29" s="2307"/>
      <c r="AB29" s="382"/>
      <c r="AC29" s="2307" t="str">
        <f>IF(TITLE_NUMBER_PR_CHANGE="",IF(TITLE_NUMBER_PR="","",TITLE_NUMBER_PR),TITLE_NUMBER_PR_CHANGE)</f>
        <v>30/1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2307"/>
      <c r="AB30" s="382"/>
      <c r="AC30" s="2307" t="str">
        <f>IF(TITLE_IST_PUB_CHANGE="",IF(TITLE_IST_PUB="","",TITLE_IST_PUB),TITLE_IST_PUB_CHANGE)</f>
        <v>https://npa.gov-murman.ru/bitrix/components/b1team/govmurman.element.file/download.php?ID=526211&amp;FID=786903</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45504</v>
      </c>
      <c r="W32" s="2320"/>
      <c r="X32" s="2320"/>
      <c r="Y32" s="2320"/>
      <c r="Z32" s="2320"/>
      <c r="AA32" s="2320"/>
      <c r="AB32" s="382"/>
      <c r="AC32" s="2320" t="str">
        <f>IF(TITLE_DATE_PR_CHANGE="",IF(TITLE_DATE_PR="","",TITLE_DATE_PR),TITLE_DATE_PR_CHANGE)</f>
        <v>45504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30/1</v>
      </c>
      <c r="W33" s="2307"/>
      <c r="X33" s="2307"/>
      <c r="Y33" s="2307"/>
      <c r="Z33" s="2307"/>
      <c r="AA33" s="2307"/>
      <c r="AB33" s="382"/>
      <c r="AC33" s="2307" t="str">
        <f>IF(TITLE_NUMBER_PR_CHANGE="",IF(TITLE_NUMBER_PR="","",TITLE_NUMBER_PR),TITLE_NUMBER_PR_CHANGE)</f>
        <v>30/1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518</v>
      </c>
      <c r="W39" s="1278" t="s">
        <v>519</v>
      </c>
      <c r="X39" s="1278" t="s">
        <v>494</v>
      </c>
      <c r="Y39" s="1545" t="s">
        <v>447</v>
      </c>
      <c r="Z39" s="2326" t="s">
        <v>448</v>
      </c>
      <c r="AA39" s="2327"/>
      <c r="AB39" s="2335"/>
      <c r="AC39" s="1539" t="s">
        <v>518</v>
      </c>
      <c r="AD39" s="1278" t="s">
        <v>519</v>
      </c>
      <c r="AE39" s="1278" t="s">
        <v>494</v>
      </c>
      <c r="AF39" s="1545" t="s">
        <v>447</v>
      </c>
      <c r="AG39" s="2326" t="s">
        <v>448</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521</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521</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B6FC7-5DCA-3B78-C672-FCB7BD965A0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"Мурманэнергосбыт"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Мурманской области</v>
      </c>
      <c r="W31" s="2307"/>
      <c r="X31" s="2307"/>
      <c r="Y31" s="2307"/>
      <c r="Z31" s="2307"/>
      <c r="AA31" s="2307"/>
      <c r="AB31" s="2307"/>
      <c r="AC31" s="382"/>
      <c r="AD31" s="2307" t="str">
        <f>IF(TITLE_NAME_OR_PR_CHANGE="",IF(TITLE_NAME_OR_PR="","",TITLE_NAME_OR_PR),TITLE_NAME_OR_PR_CHANGE)</f>
        <v>Комитет по тарифному регулированию Мурманской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45504</v>
      </c>
      <c r="W32" s="2320"/>
      <c r="X32" s="2320"/>
      <c r="Y32" s="2320"/>
      <c r="Z32" s="2320"/>
      <c r="AA32" s="2320"/>
      <c r="AB32" s="2320"/>
      <c r="AC32" s="382"/>
      <c r="AD32" s="2320" t="str">
        <f>IF(TITLE_DATE_PR_CHANGE="",IF(TITLE_DATE_PR="","",TITLE_DATE_PR),TITLE_DATE_PR_CHANGE)</f>
        <v>45504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30/1</v>
      </c>
      <c r="W33" s="2307"/>
      <c r="X33" s="2307"/>
      <c r="Y33" s="2307"/>
      <c r="Z33" s="2307"/>
      <c r="AA33" s="2307"/>
      <c r="AB33" s="2307"/>
      <c r="AC33" s="382"/>
      <c r="AD33" s="2307" t="str">
        <f>IF(TITLE_NUMBER_PR_CHANGE="",IF(TITLE_NUMBER_PR="","",TITLE_NUMBER_PR),TITLE_NUMBER_PR_CHANGE)</f>
        <v>30/1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https://npa.gov-murman.ru/bitrix/components/b1team/govmurman.element.file/download.php?ID=526211&amp;FID=786903</v>
      </c>
      <c r="W34" s="2307"/>
      <c r="X34" s="2307"/>
      <c r="Y34" s="2307"/>
      <c r="Z34" s="2307"/>
      <c r="AA34" s="2307"/>
      <c r="AB34" s="2307"/>
      <c r="AC34" s="382"/>
      <c r="AD34" s="2307" t="str">
        <f>IF(TITLE_IST_PUB_CHANGE="",IF(TITLE_IST_PUB="","",TITLE_IST_PUB),TITLE_IST_PUB_CHANGE)</f>
        <v>https://npa.gov-murman.ru/bitrix/components/b1team/govmurman.element.file/download.php?ID=526211&amp;FID=786903</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45504</v>
      </c>
      <c r="W36" s="2320"/>
      <c r="X36" s="2320"/>
      <c r="Y36" s="2320"/>
      <c r="Z36" s="2320"/>
      <c r="AA36" s="2320"/>
      <c r="AB36" s="2320"/>
      <c r="AC36" s="382"/>
      <c r="AD36" s="2320" t="str">
        <f>IF(TITLE_DATE_PR_CHANGE="",IF(TITLE_DATE_PR="","",TITLE_DATE_PR),TITLE_DATE_PR_CHANGE)</f>
        <v>45504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30/1</v>
      </c>
      <c r="W37" s="2307"/>
      <c r="X37" s="2307"/>
      <c r="Y37" s="2307"/>
      <c r="Z37" s="2307"/>
      <c r="AA37" s="2307"/>
      <c r="AB37" s="2307"/>
      <c r="AC37" s="382"/>
      <c r="AD37" s="2307" t="str">
        <f>IF(TITLE_NUMBER_PR_CHANGE="",IF(TITLE_NUMBER_PR="","",TITLE_NUMBER_PR),TITLE_NUMBER_PR_CHANGE)</f>
        <v>30/1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50" customFormat="1" customHeight="1" ht="0">
      <c r="A49" s="1399" t="s">
        <v>279</v>
      </c>
      <c r="B49" s="1399" t="s">
        <v>280</v>
      </c>
      <c r="C49" s="1399" t="s">
        <v>281</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279</v>
      </c>
      <c r="B50" s="1399" t="s">
        <v>280</v>
      </c>
      <c r="C50" s="1399" t="s">
        <v>281</v>
      </c>
      <c r="D50" s="1399" t="s">
        <v>529</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279</v>
      </c>
      <c r="B51" s="1399" t="s">
        <v>280</v>
      </c>
      <c r="C51" s="1399" t="s">
        <v>281</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62</v>
      </c>
      <c r="AB52" s="1790"/>
      <c r="AC52" s="152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42">
        <v>1</v>
      </c>
      <c r="AS52" s="1548" t="s">
        <v>28</v>
      </c>
      <c r="AT52" s="807"/>
      <c r="AU52" s="1313"/>
      <c r="AV52" s="807"/>
      <c r="AW52" s="1313"/>
      <c r="AX52" s="1790"/>
      <c r="AY52" s="1525" t="s">
        <v>62</v>
      </c>
      <c r="AZ52" s="1790"/>
      <c r="BA52" s="1525" t="s">
        <v>62</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279</v>
      </c>
      <c r="B58" s="1399" t="s">
        <v>280</v>
      </c>
      <c r="C58" s="1399" t="s">
        <v>281</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279</v>
      </c>
      <c r="B59" s="1399" t="s">
        <v>280</v>
      </c>
      <c r="C59" s="1399" t="s">
        <v>281</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265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266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EAB79-63C9-036E-49ED-A33892B9665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62</v>
      </c>
      <c r="AE7" s="2321"/>
      <c r="AF7" s="2163" t="s">
        <v>62</v>
      </c>
      <c r="AG7" s="807"/>
      <c r="AH7" s="807"/>
      <c r="AI7" s="807"/>
      <c r="AJ7" s="807"/>
      <c r="AK7" s="807"/>
      <c r="AL7" s="807"/>
      <c r="AM7" s="807"/>
      <c r="AN7" s="2321"/>
      <c r="AO7" s="2163" t="s">
        <v>62</v>
      </c>
      <c r="AP7" s="2343"/>
      <c r="AQ7" s="2163" t="s">
        <v>62</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62</v>
      </c>
      <c r="AP15" s="2323"/>
      <c r="AQ15" s="2324" t="s">
        <v>62</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2307"/>
      <c r="AC27" s="2307"/>
      <c r="AD27" s="2307"/>
      <c r="AE27" s="2307"/>
      <c r="AF27" s="382"/>
      <c r="AG27" s="2307" t="str">
        <f>IF(TITLE_NAME_OR_PR_CHANGE="",IF(TITLE_NAME_OR_PR="","",TITLE_NAME_OR_PR),TITLE_NAME_OR_PR_CHANGE)</f>
        <v>Комитет по тарифному регулированию Мурманской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45504</v>
      </c>
      <c r="W28" s="2320"/>
      <c r="X28" s="2320"/>
      <c r="Y28" s="2320"/>
      <c r="Z28" s="2320"/>
      <c r="AA28" s="2320"/>
      <c r="AB28" s="2320"/>
      <c r="AC28" s="2320"/>
      <c r="AD28" s="2320"/>
      <c r="AE28" s="2320"/>
      <c r="AF28" s="382"/>
      <c r="AG28" s="2320" t="str">
        <f>IF(TITLE_DATE_PR_CHANGE="",IF(TITLE_DATE_PR="","",TITLE_DATE_PR),TITLE_DATE_PR_CHANGE)</f>
        <v>45504</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30/1</v>
      </c>
      <c r="W29" s="2307"/>
      <c r="X29" s="2307"/>
      <c r="Y29" s="2307"/>
      <c r="Z29" s="2307"/>
      <c r="AA29" s="2307"/>
      <c r="AB29" s="2307"/>
      <c r="AC29" s="2307"/>
      <c r="AD29" s="2307"/>
      <c r="AE29" s="2307"/>
      <c r="AF29" s="382"/>
      <c r="AG29" s="2307" t="str">
        <f>IF(TITLE_NUMBER_PR_CHANGE="",IF(TITLE_NUMBER_PR="","",TITLE_NUMBER_PR),TITLE_NUMBER_PR_CHANGE)</f>
        <v>30/1</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2307"/>
      <c r="AB30" s="2307"/>
      <c r="AC30" s="2307"/>
      <c r="AD30" s="2307"/>
      <c r="AE30" s="2307"/>
      <c r="AF30" s="382"/>
      <c r="AG30" s="2307" t="str">
        <f>IF(TITLE_IST_PUB_CHANGE="",IF(TITLE_IST_PUB="","",TITLE_IST_PUB),TITLE_IST_PUB_CHANGE)</f>
        <v>https://npa.gov-murman.ru/bitrix/components/b1team/govmurman.element.file/download.php?ID=526211&amp;FID=786903</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45504</v>
      </c>
      <c r="W32" s="2320"/>
      <c r="X32" s="2320"/>
      <c r="Y32" s="2320"/>
      <c r="Z32" s="2320"/>
      <c r="AA32" s="2320"/>
      <c r="AB32" s="2320"/>
      <c r="AC32" s="2320"/>
      <c r="AD32" s="2320"/>
      <c r="AE32" s="2320"/>
      <c r="AF32" s="382"/>
      <c r="AG32" s="2320" t="str">
        <f>IF(TITLE_DATE_PR_CHANGE="",IF(TITLE_DATE_PR="","",TITLE_DATE_PR),TITLE_DATE_PR_CHANGE)</f>
        <v>45504</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30/1</v>
      </c>
      <c r="W33" s="2307"/>
      <c r="X33" s="2307"/>
      <c r="Y33" s="2307"/>
      <c r="Z33" s="2307"/>
      <c r="AA33" s="2307"/>
      <c r="AB33" s="2307"/>
      <c r="AC33" s="2307"/>
      <c r="AD33" s="2307"/>
      <c r="AE33" s="2307"/>
      <c r="AF33" s="382"/>
      <c r="AG33" s="2307" t="str">
        <f>IF(TITLE_NUMBER_PR_CHANGE="",IF(TITLE_NUMBER_PR="","",TITLE_NUMBER_PR),TITLE_NUMBER_PR_CHANGE)</f>
        <v>30/1</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532</v>
      </c>
      <c r="W38" s="2421" t="s">
        <v>533</v>
      </c>
      <c r="X38" s="2421"/>
      <c r="Y38" s="2421"/>
      <c r="Z38" s="2421" t="s">
        <v>534</v>
      </c>
      <c r="AA38" s="2421"/>
      <c r="AB38" s="2421"/>
      <c r="AC38" s="2350" t="s">
        <v>437</v>
      </c>
      <c r="AD38" s="2369"/>
      <c r="AE38" s="2370"/>
      <c r="AF38" s="2334"/>
      <c r="AG38" s="2422" t="s">
        <v>532</v>
      </c>
      <c r="AH38" s="2421" t="s">
        <v>533</v>
      </c>
      <c r="AI38" s="2421"/>
      <c r="AJ38" s="2421"/>
      <c r="AK38" s="2421" t="s">
        <v>534</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538</v>
      </c>
      <c r="Y40" s="2039" t="s">
        <v>539</v>
      </c>
      <c r="Z40" s="2421"/>
      <c r="AA40" s="2039" t="s">
        <v>540</v>
      </c>
      <c r="AB40" s="2039" t="s">
        <v>541</v>
      </c>
      <c r="AC40" s="1545" t="s">
        <v>447</v>
      </c>
      <c r="AD40" s="2326" t="s">
        <v>448</v>
      </c>
      <c r="AE40" s="2327"/>
      <c r="AF40" s="2335"/>
      <c r="AG40" s="2422"/>
      <c r="AH40" s="2421"/>
      <c r="AI40" s="2039" t="s">
        <v>538</v>
      </c>
      <c r="AJ40" s="2039" t="s">
        <v>539</v>
      </c>
      <c r="AK40" s="2421"/>
      <c r="AL40" s="2039" t="s">
        <v>540</v>
      </c>
      <c r="AM40" s="2039" t="s">
        <v>541</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542</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249</v>
      </c>
      <c r="B47" s="1419" t="s">
        <v>250</v>
      </c>
      <c r="C47" s="1419" t="s">
        <v>251</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62</v>
      </c>
      <c r="AE47" s="2323"/>
      <c r="AF47" s="2324" t="s">
        <v>62</v>
      </c>
      <c r="AG47" s="807"/>
      <c r="AH47" s="807"/>
      <c r="AI47" s="807"/>
      <c r="AJ47" s="807"/>
      <c r="AK47" s="807"/>
      <c r="AL47" s="807"/>
      <c r="AM47" s="807"/>
      <c r="AN47" s="2321"/>
      <c r="AO47" s="2163" t="s">
        <v>62</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542</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264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265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266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47622-B665-84E8-D118-5CB9908D7AD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62</v>
      </c>
      <c r="AE7" s="2321"/>
      <c r="AF7" s="2163" t="s">
        <v>62</v>
      </c>
      <c r="AG7" s="807"/>
      <c r="AH7" s="807"/>
      <c r="AI7" s="807"/>
      <c r="AJ7" s="807"/>
      <c r="AK7" s="807"/>
      <c r="AL7" s="807"/>
      <c r="AM7" s="1313"/>
      <c r="AN7" s="2321"/>
      <c r="AO7" s="2163" t="s">
        <v>62</v>
      </c>
      <c r="AP7" s="2343"/>
      <c r="AQ7" s="2163" t="s">
        <v>62</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62</v>
      </c>
      <c r="AP15" s="2323"/>
      <c r="AQ15" s="2324" t="s">
        <v>62</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"Мурманэнергосбыт"</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2307"/>
      <c r="AC27" s="2307"/>
      <c r="AD27" s="2307"/>
      <c r="AE27" s="2307"/>
      <c r="AF27" s="382"/>
      <c r="AG27" s="2307" t="str">
        <f>IF(TITLE_NAME_OR_PR_CHANGE="",IF(TITLE_NAME_OR_PR="","",TITLE_NAME_OR_PR),TITLE_NAME_OR_PR_CHANGE)</f>
        <v>Комитет по тарифному регулированию Мурманской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45504</v>
      </c>
      <c r="W28" s="2320"/>
      <c r="X28" s="2320"/>
      <c r="Y28" s="2320"/>
      <c r="Z28" s="2320"/>
      <c r="AA28" s="2320"/>
      <c r="AB28" s="2320"/>
      <c r="AC28" s="2320"/>
      <c r="AD28" s="2320"/>
      <c r="AE28" s="2320"/>
      <c r="AF28" s="382"/>
      <c r="AG28" s="2320" t="str">
        <f>IF(TITLE_DATE_PR_CHANGE="",IF(TITLE_DATE_PR="","",TITLE_DATE_PR),TITLE_DATE_PR_CHANGE)</f>
        <v>45504</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30/1</v>
      </c>
      <c r="W29" s="2307"/>
      <c r="X29" s="2307"/>
      <c r="Y29" s="2307"/>
      <c r="Z29" s="2307"/>
      <c r="AA29" s="2307"/>
      <c r="AB29" s="2307"/>
      <c r="AC29" s="2307"/>
      <c r="AD29" s="2307"/>
      <c r="AE29" s="2307"/>
      <c r="AF29" s="382"/>
      <c r="AG29" s="2307" t="str">
        <f>IF(TITLE_NUMBER_PR_CHANGE="",IF(TITLE_NUMBER_PR="","",TITLE_NUMBER_PR),TITLE_NUMBER_PR_CHANGE)</f>
        <v>30/1</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https://npa.gov-murman.ru/bitrix/components/b1team/govmurman.element.file/download.php?ID=526211&amp;FID=786903</v>
      </c>
      <c r="W30" s="2307"/>
      <c r="X30" s="2307"/>
      <c r="Y30" s="2307"/>
      <c r="Z30" s="2307"/>
      <c r="AA30" s="2307"/>
      <c r="AB30" s="2307"/>
      <c r="AC30" s="2307"/>
      <c r="AD30" s="2307"/>
      <c r="AE30" s="2307"/>
      <c r="AF30" s="382"/>
      <c r="AG30" s="2307" t="str">
        <f>IF(TITLE_IST_PUB_CHANGE="",IF(TITLE_IST_PUB="","",TITLE_IST_PUB),TITLE_IST_PUB_CHANGE)</f>
        <v>https://npa.gov-murman.ru/bitrix/components/b1team/govmurman.element.file/download.php?ID=526211&amp;FID=786903</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45504</v>
      </c>
      <c r="W32" s="2320"/>
      <c r="X32" s="2320"/>
      <c r="Y32" s="2320"/>
      <c r="Z32" s="2320"/>
      <c r="AA32" s="2320"/>
      <c r="AB32" s="2320"/>
      <c r="AC32" s="2320"/>
      <c r="AD32" s="2320"/>
      <c r="AE32" s="2320"/>
      <c r="AF32" s="382"/>
      <c r="AG32" s="2320" t="str">
        <f>IF(TITLE_DATE_PR_CHANGE="",IF(TITLE_DATE_PR="","",TITLE_DATE_PR),TITLE_DATE_PR_CHANGE)</f>
        <v>45504</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30/1</v>
      </c>
      <c r="W33" s="2307"/>
      <c r="X33" s="2307"/>
      <c r="Y33" s="2307"/>
      <c r="Z33" s="2307"/>
      <c r="AA33" s="2307"/>
      <c r="AB33" s="2307"/>
      <c r="AC33" s="2307"/>
      <c r="AD33" s="2307"/>
      <c r="AE33" s="2307"/>
      <c r="AF33" s="382"/>
      <c r="AG33" s="2307" t="str">
        <f>IF(TITLE_NUMBER_PR_CHANGE="",IF(TITLE_NUMBER_PR="","",TITLE_NUMBER_PR),TITLE_NUMBER_PR_CHANGE)</f>
        <v>30/1</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437</v>
      </c>
      <c r="AD38" s="2369"/>
      <c r="AE38" s="2370"/>
      <c r="AF38" s="2334"/>
      <c r="AG38" s="2422" t="s">
        <v>532</v>
      </c>
      <c r="AH38" s="2421" t="s">
        <v>533</v>
      </c>
      <c r="AI38" s="2421"/>
      <c r="AJ38" s="2421"/>
      <c r="AK38" s="2421" t="s">
        <v>534</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538</v>
      </c>
      <c r="Y40" s="2039" t="s">
        <v>539</v>
      </c>
      <c r="Z40" s="2421"/>
      <c r="AA40" s="2039" t="s">
        <v>540</v>
      </c>
      <c r="AB40" s="2039" t="s">
        <v>541</v>
      </c>
      <c r="AC40" s="1545" t="s">
        <v>447</v>
      </c>
      <c r="AD40" s="2326" t="s">
        <v>448</v>
      </c>
      <c r="AE40" s="2327"/>
      <c r="AF40" s="2335"/>
      <c r="AG40" s="2422"/>
      <c r="AH40" s="2421"/>
      <c r="AI40" s="2039" t="s">
        <v>538</v>
      </c>
      <c r="AJ40" s="2039" t="s">
        <v>539</v>
      </c>
      <c r="AK40" s="2421"/>
      <c r="AL40" s="2039" t="s">
        <v>540</v>
      </c>
      <c r="AM40" s="2039" t="s">
        <v>541</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543</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62</v>
      </c>
      <c r="AE47" s="2323"/>
      <c r="AF47" s="2324" t="s">
        <v>62</v>
      </c>
      <c r="AG47" s="807"/>
      <c r="AH47" s="807"/>
      <c r="AI47" s="807"/>
      <c r="AJ47" s="807"/>
      <c r="AK47" s="807"/>
      <c r="AL47" s="807"/>
      <c r="AM47" s="1313"/>
      <c r="AN47" s="2321"/>
      <c r="AO47" s="2163" t="s">
        <v>62</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543</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264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265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266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61C4B-3587-69C2-82C8-599E841EDBED}" mc:Ignorable="x14ac xr xr2 xr3">
  <sheetPr>
    <tabColor theme="6" tint="0.4"/>
  </sheetPr>
  <dimension ref="A1:BI69"/>
  <sheetViews>
    <sheetView topLeftCell="A1" showGridLines="0" zoomScale="90" workbookViewId="0">
      <selection activeCell="AV68" sqref="AV68"/>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33.6523437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"Мурманэнергосбыт"</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Мурманской области</v>
      </c>
      <c r="W31" s="2307"/>
      <c r="X31" s="2307"/>
      <c r="Y31" s="2307"/>
      <c r="Z31" s="2307"/>
      <c r="AA31" s="2307"/>
      <c r="AB31" s="2307"/>
      <c r="AC31" s="382"/>
      <c r="AD31" s="2307" t="str">
        <f>IF(TITLE_NAME_OR_PR_CHANGE="",IF(TITLE_NAME_OR_PR="","",TITLE_NAME_OR_PR),TITLE_NAME_OR_PR_CHANGE)</f>
        <v>Комитет по тарифному регулированию Мурманской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45504</v>
      </c>
      <c r="W32" s="2320"/>
      <c r="X32" s="2320"/>
      <c r="Y32" s="2320"/>
      <c r="Z32" s="2320"/>
      <c r="AA32" s="2320"/>
      <c r="AB32" s="2320"/>
      <c r="AC32" s="382"/>
      <c r="AD32" s="2320" t="str">
        <f>IF(TITLE_DATE_PR_CHANGE="",IF(TITLE_DATE_PR="","",TITLE_DATE_PR),TITLE_DATE_PR_CHANGE)</f>
        <v>45504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30/1</v>
      </c>
      <c r="W33" s="2307"/>
      <c r="X33" s="2307"/>
      <c r="Y33" s="2307"/>
      <c r="Z33" s="2307"/>
      <c r="AA33" s="2307"/>
      <c r="AB33" s="2307"/>
      <c r="AC33" s="382"/>
      <c r="AD33" s="2307" t="str">
        <f>IF(TITLE_NUMBER_PR_CHANGE="",IF(TITLE_NUMBER_PR="","",TITLE_NUMBER_PR),TITLE_NUMBER_PR_CHANGE)</f>
        <v>30/1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https://npa.gov-murman.ru/bitrix/components/b1team/govmurman.element.file/download.php?ID=526211&amp;FID=786903</v>
      </c>
      <c r="W34" s="2307"/>
      <c r="X34" s="2307"/>
      <c r="Y34" s="2307"/>
      <c r="Z34" s="2307"/>
      <c r="AA34" s="2307"/>
      <c r="AB34" s="2307"/>
      <c r="AC34" s="382"/>
      <c r="AD34" s="2307" t="str">
        <f>IF(TITLE_IST_PUB_CHANGE="",IF(TITLE_IST_PUB="","",TITLE_IST_PUB),TITLE_IST_PUB_CHANGE)</f>
        <v>https://npa.gov-murman.ru/bitrix/components/b1team/govmurman.element.file/download.php?ID=526211&amp;FID=786903</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45504</v>
      </c>
      <c r="W36" s="2320"/>
      <c r="X36" s="2320"/>
      <c r="Y36" s="2320"/>
      <c r="Z36" s="2320"/>
      <c r="AA36" s="2320"/>
      <c r="AB36" s="2320"/>
      <c r="AC36" s="382"/>
      <c r="AD36" s="2320" t="str">
        <f>IF(TITLE_DATE_PR_CHANGE="",IF(TITLE_DATE_PR="","",TITLE_DATE_PR),TITLE_DATE_PR_CHANGE)</f>
        <v>45504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30/1</v>
      </c>
      <c r="W37" s="2307"/>
      <c r="X37" s="2307"/>
      <c r="Y37" s="2307"/>
      <c r="Z37" s="2307"/>
      <c r="AA37" s="2307"/>
      <c r="AB37" s="2307"/>
      <c r="AC37" s="382"/>
      <c r="AD37" s="2307" t="str">
        <f>IF(TITLE_NUMBER_PR_CHANGE="",IF(TITLE_NUMBER_PR="","",TITLE_NUMBER_PR),TITLE_NUMBER_PR_CHANGE)</f>
        <v>30/1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1</v>
      </c>
      <c r="T46" s="354" t="s">
        <v>123</v>
      </c>
      <c r="U46" s="356"/>
      <c r="V46" s="2299"/>
      <c r="W46" s="2299"/>
      <c r="X46" s="2299"/>
      <c r="Y46" s="2299"/>
      <c r="Z46" s="2299"/>
      <c r="AA46" s="2299"/>
      <c r="AB46" s="2299"/>
      <c r="AC46" s="2300"/>
      <c r="AD46" s="2298" t="str">
        <f>INDEX(PT_DIFFERENTIATION_NTAR,MATCH(A46,PT_DIFFERENTIATION_NTAR_ID,0))</f>
        <v>Плата за подключение объектов заявителей при наличии технической возможности подключения к централизованным системам горячего водоснабжения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1.1</v>
      </c>
      <c r="T47" s="364" t="s">
        <v>400</v>
      </c>
      <c r="U47" s="356"/>
      <c r="V47" s="2299"/>
      <c r="W47" s="2299"/>
      <c r="X47" s="2299"/>
      <c r="Y47" s="2299"/>
      <c r="Z47" s="2299"/>
      <c r="AA47" s="2299"/>
      <c r="AB47" s="2299"/>
      <c r="AC47" s="2300"/>
      <c r="AD47" s="2298" t="str">
        <f>INDEX(PT_DIFFERENTIATION_TER,MATCH(B47,PT_DIFFERENTIATION_TER_ID,0))</f>
        <v>Территория 1</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1.1.1</v>
      </c>
      <c r="T48" s="365" t="s">
        <v>530</v>
      </c>
      <c r="U48" s="356"/>
      <c r="V48" s="2299"/>
      <c r="W48" s="2299"/>
      <c r="X48" s="2299"/>
      <c r="Y48" s="2299"/>
      <c r="Z48" s="2299"/>
      <c r="AA48" s="2299"/>
      <c r="AB48" s="2299"/>
      <c r="AC48" s="2300"/>
      <c r="AD48" s="2298" t="str">
        <f>INDEX(PT_DIFFERENTIATION_CS,MATCH(C48,PT_DIFFERENTIATION_CS_ID,0))</f>
        <v>без дифференциации</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50"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261</v>
      </c>
      <c r="B50" s="1399" t="s">
        <v>262</v>
      </c>
      <c r="C50" s="1399" t="s">
        <v>263</v>
      </c>
      <c r="D50" s="1399" t="s">
        <v>544</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25.833333333333332">
      <c r="A52" s="1419" t="s">
        <v>261</v>
      </c>
      <c r="B52" s="1419" t="s">
        <v>262</v>
      </c>
      <c r="C52" s="1419" t="s">
        <v>263</v>
      </c>
      <c r="D52" s="1419" t="s">
        <v>544</v>
      </c>
      <c r="E52" s="2315"/>
      <c r="F52" s="2315"/>
      <c r="G52" s="2315"/>
      <c r="H52" s="2315"/>
      <c r="I52" s="2342"/>
      <c r="J52" s="2342"/>
      <c r="K52" s="2312" t="str">
        <f>S48&amp;".1"</f>
        <v>1.1.1.1</v>
      </c>
      <c r="L52" s="1420"/>
      <c r="P52" s="2313"/>
      <c r="Q52" s="2313"/>
      <c r="R52" s="413">
        <v>1</v>
      </c>
      <c r="S52" s="2397" t="str">
        <f>$K52</f>
        <v>1.1.1.1</v>
      </c>
      <c r="T52" s="2416" t="s">
        <v>545</v>
      </c>
      <c r="U52" s="356"/>
      <c r="V52" s="807"/>
      <c r="W52" s="1313"/>
      <c r="X52" s="807"/>
      <c r="Y52" s="1313"/>
      <c r="Z52" s="1790"/>
      <c r="AA52" s="1525" t="s">
        <v>62</v>
      </c>
      <c r="AB52" s="1790"/>
      <c r="AC52" s="1525" t="s">
        <v>62</v>
      </c>
      <c r="AD52" s="2241" t="s">
        <v>62</v>
      </c>
      <c r="AE52" s="2382"/>
      <c r="AF52" s="2261">
        <v>1</v>
      </c>
      <c r="AG52" s="2419">
        <v>14.5</v>
      </c>
      <c r="AH52" s="2163" t="s">
        <v>62</v>
      </c>
      <c r="AI52" s="2382"/>
      <c r="AJ52" s="2261">
        <v>1</v>
      </c>
      <c r="AK52" s="2383" t="s">
        <v>546</v>
      </c>
      <c r="AL52" s="2163" t="s">
        <v>62</v>
      </c>
      <c r="AM52" s="2248"/>
      <c r="AN52" s="2261">
        <v>1</v>
      </c>
      <c r="AO52" s="2413">
        <v>0.16</v>
      </c>
      <c r="AP52" s="2414" t="s">
        <v>62</v>
      </c>
      <c r="AQ52" s="367"/>
      <c r="AR52" s="1542">
        <v>1</v>
      </c>
      <c r="AS52" s="1548" t="s">
        <v>547</v>
      </c>
      <c r="AT52" s="807">
        <f>AU52*1.2</f>
        <v>3.0864</v>
      </c>
      <c r="AU52" s="1313">
        <v>2.572</v>
      </c>
      <c r="AV52" s="807">
        <f>AW52*1.2</f>
        <v>24780.1332</v>
      </c>
      <c r="AW52" s="1313">
        <v>20650.111</v>
      </c>
      <c r="AX52" s="3935">
        <v>45292</v>
      </c>
      <c r="AY52" s="1525" t="s">
        <v>62</v>
      </c>
      <c r="AZ52" s="3935">
        <v>45657</v>
      </c>
      <c r="BA52" s="1525" t="s">
        <v>62</v>
      </c>
      <c r="BB52" s="1404"/>
      <c r="BC52" s="2309" t="s">
        <v>501</v>
      </c>
      <c r="BE52" s="556"/>
      <c r="BF52" s="556" t="str">
        <f>IF(T52="","",T52)</f>
        <v>МБОУ ЗАТО г. Североморск "СОШ №2" расположенная по адресу: п.г.т. Сафоново ул. Школьная, д.10</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45292-45657</v>
      </c>
      <c r="AV56" s="1449"/>
      <c r="AW56" s="1450" t="str">
        <f>AZ52&amp;"-"&amp;BB52</f>
        <v>45657-</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264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265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266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FE427-A8EF-ED7D-A361-328D5A623BC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1"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0"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АО "Мурманэнергосбыт"</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89</v>
      </c>
      <c r="F29" s="1709" t="s">
        <v>305</v>
      </c>
      <c r="G29" s="1709" t="s">
        <v>569</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5"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573</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555</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555</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555</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9" customFormat="1" customHeight="1" ht="11.549999999999999">
      <c r="A46" s="1043"/>
      <c r="C46" s="1692"/>
      <c r="D46" s="630"/>
      <c r="E46" s="602" t="str">
        <f>FHD_NUM_P_10</f>
        <v>2.5.2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hidden="1">
      <c r="A48" s="1045" t="s">
        <v>577</v>
      </c>
      <c r="C48" s="1692"/>
      <c r="D48" s="1694"/>
      <c r="E48" s="602" t="str">
        <f>FHD_NUM_P_12</f>
        <v/>
      </c>
      <c r="F48" s="1580" t="str">
        <f>FHD_P_12</f>
        <v/>
      </c>
      <c r="G48" s="1934" t="s">
        <v>555</v>
      </c>
      <c r="H48" s="633"/>
      <c r="I48" s="633"/>
      <c r="J48" s="345" t="str">
        <f>FHD_NOTE_P_12</f>
        <v/>
      </c>
      <c r="K48" s="1692" t="str">
        <f>IF((LEN(E48)-LEN(SUBSTITUTE(E48,".","")))/LEN(".")=1,"p","")</f>
        <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579</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2.14.0</v>
      </c>
      <c r="F70" s="1047"/>
      <c r="G70" s="1069"/>
      <c r="H70" s="1048"/>
      <c r="I70" s="1048"/>
      <c r="J70" s="1049"/>
      <c r="K70" s="1692" t="str">
        <f>IF((LEN(E70)-LEN(SUBSTITUTE(E70,".","")))/LEN(".")=1,"p","")</f>
        <v/>
      </c>
      <c r="AF70" s="1692">
        <v>1</v>
      </c>
    </row>
    <row s="2849"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555</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c r="A91" s="2429" t="s">
        <v>585</v>
      </c>
      <c r="C91" s="791"/>
      <c r="D91" s="789"/>
      <c r="E91" s="602" t="str">
        <f>FHD_NUM_P_53</f>
        <v>7</v>
      </c>
      <c r="F91" s="1936" t="str">
        <f>FHD_P_53</f>
        <v>Объём приобретаемой холодной воды, используемой для горячего водоснабжения</v>
      </c>
      <c r="G91" s="1937" t="s">
        <v>584</v>
      </c>
      <c r="H91" s="1033"/>
      <c r="I91" s="633"/>
      <c r="J91" s="345" t="str">
        <f>FHD_NOTE_P_53</f>
        <v/>
      </c>
      <c r="K91" s="790"/>
      <c r="L91" s="791"/>
      <c r="M91" s="791"/>
      <c r="R91" s="791"/>
      <c r="U91" s="792"/>
      <c r="AA91" s="793"/>
      <c r="AB91" s="793"/>
      <c r="AC91" s="793"/>
      <c r="AD91" s="793"/>
      <c r="AE91" s="793"/>
      <c r="AF91" s="966">
        <v>0</v>
      </c>
    </row>
    <row s="2849"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584</v>
      </c>
      <c r="H92" s="1033"/>
      <c r="I92" s="633"/>
      <c r="J92" s="345" t="str">
        <f>FHD_NOTE_P_54</f>
        <v/>
      </c>
      <c r="K92" s="790"/>
      <c r="L92" s="791"/>
      <c r="M92" s="791"/>
      <c r="R92" s="791"/>
      <c r="U92" s="792"/>
      <c r="AA92" s="793"/>
      <c r="AB92" s="793"/>
      <c r="AC92" s="793"/>
      <c r="AD92" s="793"/>
      <c r="AE92" s="793"/>
      <c r="AF92" s="966">
        <v>0</v>
      </c>
    </row>
    <row s="2849"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9"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9"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9"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c r="A114" s="1045" t="s">
        <v>595</v>
      </c>
      <c r="D114" s="1694"/>
      <c r="E114" s="602" t="str">
        <f>FHD_NUM_P_74</f>
        <v>13</v>
      </c>
      <c r="F114" s="1936" t="str">
        <f>FHD_P_74</f>
        <v>Удельный расход электрической энергии на подачу воды в сеть</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34DBF-4985-CA44-F026-4966D84D628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АО "Мурманэнергосбыт"</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89</v>
      </c>
      <c r="E10" s="2183" t="s">
        <v>89</v>
      </c>
      <c r="F10" s="2183"/>
      <c r="G10" s="577" t="s">
        <v>305</v>
      </c>
      <c r="H10" s="2183" t="s">
        <v>89</v>
      </c>
      <c r="I10" s="2183"/>
      <c r="J10" s="577" t="s">
        <v>605</v>
      </c>
      <c r="K10" s="577" t="s">
        <v>606</v>
      </c>
      <c r="L10" s="2183" t="s">
        <v>89</v>
      </c>
      <c r="M10" s="2183"/>
      <c r="N10" s="577" t="s">
        <v>607</v>
      </c>
      <c r="O10" s="577" t="s">
        <v>608</v>
      </c>
      <c r="P10" s="577" t="s">
        <v>609</v>
      </c>
      <c r="Q10" s="577" t="s">
        <v>610</v>
      </c>
      <c r="R10" s="577" t="s">
        <v>611</v>
      </c>
      <c r="S10" s="2183"/>
      <c r="T10" s="390"/>
      <c r="CF10" s="561">
        <v>46</v>
      </c>
    </row>
    <row s="2850" customFormat="1" customHeight="1" ht="15" hidden="1">
      <c r="A11" s="1108"/>
      <c r="D11" s="1081" t="s">
        <v>109</v>
      </c>
      <c r="E11" s="1081"/>
      <c r="F11" s="1081" t="s">
        <v>110</v>
      </c>
      <c r="G11" s="1081" t="s">
        <v>91</v>
      </c>
      <c r="H11" s="1081"/>
      <c r="I11" s="1081" t="s">
        <v>92</v>
      </c>
      <c r="J11" s="1081" t="s">
        <v>111</v>
      </c>
      <c r="K11" s="1081" t="s">
        <v>93</v>
      </c>
      <c r="L11" s="1081"/>
      <c r="M11" s="1081" t="s">
        <v>94</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888F3-638C-6506-816A-1581AD11592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1"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21"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АО "Мурманэнергосбыт"</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623</v>
      </c>
      <c r="I10" s="767"/>
      <c r="J10" s="2423" t="s">
        <v>105</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89</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0" customFormat="1" customHeight="1" ht="17.25" hidden="1">
      <c r="A17" s="1223"/>
      <c r="B17" s="1223"/>
      <c r="C17" s="1223"/>
      <c r="D17" s="1223"/>
      <c r="E17" s="1223"/>
      <c r="H17" s="1380"/>
      <c r="I17" s="1069" t="s">
        <v>639</v>
      </c>
      <c r="J17" s="1047"/>
      <c r="K17" s="1069"/>
      <c r="L17" s="1048"/>
      <c r="M17" s="1048"/>
      <c r="O17" s="1441"/>
      <c r="AK17" s="1692">
        <v>1</v>
      </c>
    </row>
    <row s="2849"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9"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E4625-C67C-F13E-3EBE-2CB4DE25477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9"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692</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АО "Мурманэнергосбыт"</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89</v>
      </c>
      <c r="J9" s="2082" t="s">
        <v>305</v>
      </c>
      <c r="K9" s="2120" t="s">
        <v>569</v>
      </c>
      <c r="L9" s="2121" t="s">
        <v>306</v>
      </c>
      <c r="M9" s="2445"/>
      <c r="W9" s="1687">
        <v>34</v>
      </c>
    </row>
    <row customHeight="1" ht="35.699999999999996">
      <c r="B10" s="2109" t="s">
        <v>694</v>
      </c>
      <c r="C10" s="2109" t="s">
        <v>695</v>
      </c>
      <c r="D10" s="2108" t="s">
        <v>630</v>
      </c>
      <c r="E10" s="2112" t="s">
        <v>631</v>
      </c>
      <c r="F10" s="2112" t="s">
        <v>631</v>
      </c>
      <c r="H10" s="432"/>
      <c r="I10" s="2080" t="s">
        <v>109</v>
      </c>
      <c r="J10" s="1942" t="s">
        <v>696</v>
      </c>
      <c r="K10" s="2074" t="s">
        <v>309</v>
      </c>
      <c r="L10" s="874"/>
      <c r="M10" s="353" t="s">
        <v>697</v>
      </c>
      <c r="W10" s="1687">
        <v>34</v>
      </c>
    </row>
    <row customHeight="1" ht="50.25">
      <c r="B11" s="2109" t="s">
        <v>698</v>
      </c>
      <c r="C11" s="2109" t="s">
        <v>699</v>
      </c>
      <c r="D11" s="2108" t="s">
        <v>630</v>
      </c>
      <c r="E11" s="2112" t="s">
        <v>631</v>
      </c>
      <c r="F11" s="2112" t="s">
        <v>631</v>
      </c>
      <c r="H11" s="432"/>
      <c r="I11" s="2080" t="s">
        <v>110</v>
      </c>
      <c r="J11" s="1942" t="s">
        <v>700</v>
      </c>
      <c r="K11" s="2074" t="s">
        <v>309</v>
      </c>
      <c r="L11" s="874"/>
      <c r="M11" s="353" t="s">
        <v>697</v>
      </c>
      <c r="W11" s="1687">
        <v>48</v>
      </c>
    </row>
    <row customHeight="1" ht="48.29999999999999">
      <c r="B12" s="2109" t="s">
        <v>701</v>
      </c>
      <c r="C12" s="2109" t="s">
        <v>702</v>
      </c>
      <c r="D12" s="2108" t="s">
        <v>630</v>
      </c>
      <c r="E12" s="2112" t="s">
        <v>631</v>
      </c>
      <c r="F12" s="2112" t="s">
        <v>631</v>
      </c>
      <c r="H12" s="1744"/>
      <c r="I12" s="2080" t="s">
        <v>91</v>
      </c>
      <c r="J12" s="2087" t="s">
        <v>703</v>
      </c>
      <c r="K12" s="2074" t="s">
        <v>309</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6B6A5-B497-1A76-3B8A-39FA6325D64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1"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555</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АО "Мурманэнергосбыт"</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89</v>
      </c>
      <c r="F14" s="1690" t="s">
        <v>305</v>
      </c>
      <c r="G14" s="1690" t="s">
        <v>569</v>
      </c>
      <c r="H14" s="1690" t="s">
        <v>306</v>
      </c>
      <c r="I14" s="1690" t="s">
        <v>306</v>
      </c>
      <c r="J14" s="2183"/>
      <c r="AF14" s="1687">
        <v>23</v>
      </c>
    </row>
    <row customHeight="1" ht="19.95">
      <c r="D15" s="1694"/>
      <c r="E15" s="1686" t="s">
        <v>109</v>
      </c>
      <c r="F15" s="763" t="s">
        <v>708</v>
      </c>
      <c r="G15" s="1702" t="s">
        <v>555</v>
      </c>
      <c r="H15" s="613"/>
      <c r="I15" s="613"/>
      <c r="J15" s="345" t="s">
        <v>709</v>
      </c>
      <c r="K15" s="599" t="s">
        <v>633</v>
      </c>
      <c r="AF15" s="1687">
        <v>19</v>
      </c>
    </row>
    <row customHeight="1" ht="35.699999999999996">
      <c r="D16" s="1694"/>
      <c r="E16" s="1686" t="s">
        <v>110</v>
      </c>
      <c r="F16" s="763" t="s">
        <v>710</v>
      </c>
      <c r="G16" s="1702" t="s">
        <v>555</v>
      </c>
      <c r="H16" s="614">
        <f>SUM(H17,H20:H32)</f>
        <v>0</v>
      </c>
      <c r="I16" s="614">
        <f>SUM(I17,I20,I23,I26,I29:I32)</f>
        <v>0</v>
      </c>
      <c r="J16" s="345" t="s">
        <v>711</v>
      </c>
      <c r="K16" s="599" t="s">
        <v>633</v>
      </c>
      <c r="AF16" s="1687">
        <v>34</v>
      </c>
    </row>
    <row customHeight="1" ht="19.95">
      <c r="D17" s="1694"/>
      <c r="E17" s="1720" t="s">
        <v>712</v>
      </c>
      <c r="F17" s="1010" t="s">
        <v>713</v>
      </c>
      <c r="G17" s="1699" t="s">
        <v>555</v>
      </c>
      <c r="H17" s="613"/>
      <c r="I17" s="613"/>
      <c r="J17" s="345" t="s">
        <v>714</v>
      </c>
      <c r="K17" s="599"/>
      <c r="AF17" s="1687">
        <v>19</v>
      </c>
    </row>
    <row customHeight="1" ht="24">
      <c r="D18" s="1694"/>
      <c r="E18" s="1720" t="s">
        <v>715</v>
      </c>
      <c r="F18" s="1706" t="s">
        <v>716</v>
      </c>
      <c r="G18" s="1699" t="s">
        <v>555</v>
      </c>
      <c r="H18" s="613"/>
      <c r="I18" s="613"/>
      <c r="J18" s="345" t="s">
        <v>717</v>
      </c>
      <c r="K18" s="599"/>
      <c r="AF18" s="1687">
        <v>23</v>
      </c>
    </row>
    <row customHeight="1" ht="35.699999999999996">
      <c r="D19" s="1694"/>
      <c r="E19" s="1720" t="s">
        <v>718</v>
      </c>
      <c r="F19" s="1706" t="s">
        <v>719</v>
      </c>
      <c r="G19" s="1699" t="s">
        <v>555</v>
      </c>
      <c r="H19" s="613"/>
      <c r="I19" s="613"/>
      <c r="J19" s="345"/>
      <c r="K19" s="599"/>
      <c r="AF19" s="1687">
        <v>34</v>
      </c>
    </row>
    <row customHeight="1" ht="19.95">
      <c r="D20" s="1694"/>
      <c r="E20" s="1720" t="s">
        <v>310</v>
      </c>
      <c r="F20" s="1010" t="s">
        <v>720</v>
      </c>
      <c r="G20" s="1699" t="s">
        <v>555</v>
      </c>
      <c r="H20" s="613"/>
      <c r="I20" s="613"/>
      <c r="J20" s="345" t="s">
        <v>721</v>
      </c>
      <c r="K20" s="599"/>
      <c r="AF20" s="1687">
        <v>19</v>
      </c>
    </row>
    <row customHeight="1" ht="19.95">
      <c r="D21" s="1694"/>
      <c r="E21" s="1720" t="s">
        <v>722</v>
      </c>
      <c r="F21" s="1706" t="s">
        <v>723</v>
      </c>
      <c r="G21" s="1699" t="s">
        <v>555</v>
      </c>
      <c r="H21" s="613"/>
      <c r="I21" s="613"/>
      <c r="J21" s="345"/>
      <c r="K21" s="599"/>
      <c r="AF21" s="1687">
        <v>19</v>
      </c>
    </row>
    <row customHeight="1" ht="19.95">
      <c r="D22" s="1694"/>
      <c r="E22" s="1720" t="s">
        <v>724</v>
      </c>
      <c r="F22" s="1706" t="s">
        <v>725</v>
      </c>
      <c r="G22" s="1699" t="s">
        <v>555</v>
      </c>
      <c r="H22" s="613"/>
      <c r="I22" s="613"/>
      <c r="J22" s="345"/>
      <c r="K22" s="599"/>
      <c r="AF22" s="1687">
        <v>19</v>
      </c>
    </row>
    <row customHeight="1" ht="24">
      <c r="D23" s="1694"/>
      <c r="E23" s="1720" t="s">
        <v>313</v>
      </c>
      <c r="F23" s="1010" t="s">
        <v>726</v>
      </c>
      <c r="G23" s="1699" t="s">
        <v>555</v>
      </c>
      <c r="H23" s="613"/>
      <c r="I23" s="613"/>
      <c r="J23" s="345" t="s">
        <v>727</v>
      </c>
      <c r="K23" s="599"/>
      <c r="AF23" s="1687">
        <v>23</v>
      </c>
    </row>
    <row customHeight="1" ht="19.95">
      <c r="D24" s="1694"/>
      <c r="E24" s="1720" t="s">
        <v>728</v>
      </c>
      <c r="F24" s="1706" t="s">
        <v>729</v>
      </c>
      <c r="G24" s="1699" t="s">
        <v>555</v>
      </c>
      <c r="H24" s="613"/>
      <c r="I24" s="613"/>
      <c r="J24" s="345"/>
      <c r="K24" s="599"/>
      <c r="AF24" s="1687">
        <v>19</v>
      </c>
    </row>
    <row customHeight="1" ht="35.699999999999996">
      <c r="D25" s="1694"/>
      <c r="E25" s="1720" t="s">
        <v>730</v>
      </c>
      <c r="F25" s="1706" t="s">
        <v>731</v>
      </c>
      <c r="G25" s="1699" t="s">
        <v>555</v>
      </c>
      <c r="H25" s="613"/>
      <c r="I25" s="613"/>
      <c r="J25" s="345"/>
      <c r="K25" s="599"/>
      <c r="AF25" s="1687">
        <v>34</v>
      </c>
    </row>
    <row customHeight="1" ht="24">
      <c r="D26" s="1694"/>
      <c r="E26" s="1720" t="s">
        <v>732</v>
      </c>
      <c r="F26" s="1010" t="s">
        <v>733</v>
      </c>
      <c r="G26" s="1699" t="s">
        <v>555</v>
      </c>
      <c r="H26" s="613"/>
      <c r="I26" s="613"/>
      <c r="J26" s="345" t="s">
        <v>734</v>
      </c>
      <c r="K26" s="599"/>
      <c r="AF26" s="1687">
        <v>23</v>
      </c>
    </row>
    <row customHeight="1" ht="19.95">
      <c r="D27" s="1694"/>
      <c r="E27" s="1731" t="s">
        <v>735</v>
      </c>
      <c r="F27" s="1706" t="s">
        <v>736</v>
      </c>
      <c r="G27" s="1710" t="s">
        <v>555</v>
      </c>
      <c r="H27" s="1732"/>
      <c r="I27" s="1732"/>
      <c r="J27" s="345"/>
      <c r="K27" s="599"/>
      <c r="AF27" s="1687">
        <v>19</v>
      </c>
    </row>
    <row customHeight="1" ht="19.95">
      <c r="D28" s="1694"/>
      <c r="E28" s="1731" t="s">
        <v>737</v>
      </c>
      <c r="F28" s="1706" t="s">
        <v>738</v>
      </c>
      <c r="G28" s="1710" t="s">
        <v>555</v>
      </c>
      <c r="H28" s="1732"/>
      <c r="I28" s="1732"/>
      <c r="J28" s="345"/>
      <c r="K28" s="599"/>
      <c r="AF28" s="1687">
        <v>19</v>
      </c>
    </row>
    <row customHeight="1" ht="19.95">
      <c r="D29" s="1694"/>
      <c r="E29" s="1731" t="s">
        <v>739</v>
      </c>
      <c r="F29" s="1010" t="s">
        <v>740</v>
      </c>
      <c r="G29" s="1710" t="s">
        <v>555</v>
      </c>
      <c r="H29" s="1732"/>
      <c r="I29" s="1732"/>
      <c r="J29" s="345"/>
      <c r="K29" s="599"/>
      <c r="AF29" s="1687">
        <v>19</v>
      </c>
    </row>
    <row customHeight="1" ht="19.95">
      <c r="D30" s="1694"/>
      <c r="E30" s="1731" t="s">
        <v>741</v>
      </c>
      <c r="F30" s="1010" t="s">
        <v>742</v>
      </c>
      <c r="G30" s="1710" t="s">
        <v>555</v>
      </c>
      <c r="H30" s="1732"/>
      <c r="I30" s="1732"/>
      <c r="J30" s="345"/>
      <c r="K30" s="599"/>
      <c r="AF30" s="1687">
        <v>19</v>
      </c>
    </row>
    <row customHeight="1" ht="19.95">
      <c r="D31" s="1694"/>
      <c r="E31" s="1731" t="s">
        <v>743</v>
      </c>
      <c r="F31" s="1010" t="s">
        <v>744</v>
      </c>
      <c r="G31" s="1710" t="s">
        <v>555</v>
      </c>
      <c r="H31" s="1732"/>
      <c r="I31" s="1732"/>
      <c r="J31" s="345"/>
      <c r="K31" s="599"/>
      <c r="AF31" s="1687">
        <v>19</v>
      </c>
    </row>
    <row s="2849" customFormat="1" customHeight="1" ht="35.699999999999996">
      <c r="A32" s="1043"/>
      <c r="C32" s="1692"/>
      <c r="D32" s="1694"/>
      <c r="E32" s="1731" t="s">
        <v>745</v>
      </c>
      <c r="F32" s="1010" t="s">
        <v>746</v>
      </c>
      <c r="G32" s="1700" t="s">
        <v>555</v>
      </c>
      <c r="H32" s="635">
        <f>SUM(H33:H34)</f>
        <v>0</v>
      </c>
      <c r="I32" s="635">
        <f>SUM(I33:I34)</f>
        <v>0</v>
      </c>
      <c r="J32" s="345" t="s">
        <v>747</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580</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555</v>
      </c>
      <c r="H35" s="1732"/>
      <c r="I35" s="1732"/>
      <c r="J35" s="345" t="s">
        <v>751</v>
      </c>
      <c r="K35" s="599"/>
      <c r="AF35" s="1687">
        <v>57</v>
      </c>
    </row>
    <row s="2849" customFormat="1" customHeight="1" ht="24">
      <c r="A36" s="1045" t="s">
        <v>581</v>
      </c>
      <c r="C36" s="1692"/>
      <c r="D36" s="1694"/>
      <c r="E36" s="1720" t="s">
        <v>91</v>
      </c>
      <c r="F36" s="763" t="s">
        <v>752</v>
      </c>
      <c r="G36" s="1699" t="s">
        <v>555</v>
      </c>
      <c r="H36" s="613"/>
      <c r="I36" s="613"/>
      <c r="J36" s="345" t="s">
        <v>753</v>
      </c>
      <c r="K36" s="599"/>
      <c r="L36" s="1692"/>
      <c r="M36" s="1692"/>
      <c r="R36" s="1692"/>
      <c r="U36" s="600"/>
      <c r="AA36" s="1688"/>
      <c r="AB36" s="1688"/>
      <c r="AC36" s="1688"/>
      <c r="AD36" s="1688"/>
      <c r="AE36" s="1688"/>
      <c r="AF36" s="1216">
        <v>23</v>
      </c>
    </row>
    <row s="2849" customFormat="1" customHeight="1" ht="35.699999999999996">
      <c r="A37" s="1045"/>
      <c r="C37" s="1692"/>
      <c r="D37" s="1694"/>
      <c r="E37" s="1720" t="s">
        <v>327</v>
      </c>
      <c r="F37" s="1010" t="s">
        <v>754</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755</v>
      </c>
      <c r="G38" s="1699" t="s">
        <v>555</v>
      </c>
      <c r="H38" s="613"/>
      <c r="I38" s="613"/>
      <c r="J38" s="345" t="s">
        <v>756</v>
      </c>
      <c r="K38" s="599"/>
      <c r="L38" s="1692"/>
      <c r="M38" s="1692"/>
      <c r="R38" s="1692"/>
      <c r="U38" s="600"/>
      <c r="AA38" s="1688"/>
      <c r="AB38" s="1688"/>
      <c r="AC38" s="1688"/>
      <c r="AD38" s="1688"/>
      <c r="AE38" s="1688"/>
      <c r="AF38" s="1216">
        <v>19</v>
      </c>
    </row>
    <row s="2849" customFormat="1" customHeight="1" ht="24">
      <c r="A39" s="1043"/>
      <c r="C39" s="1692"/>
      <c r="D39" s="631"/>
      <c r="E39" s="1720" t="s">
        <v>757</v>
      </c>
      <c r="F39" s="1010" t="s">
        <v>758</v>
      </c>
      <c r="G39" s="1710" t="s">
        <v>555</v>
      </c>
      <c r="H39" s="613"/>
      <c r="I39" s="613"/>
      <c r="J39" s="345" t="s">
        <v>759</v>
      </c>
      <c r="K39" s="599"/>
      <c r="L39" s="1692"/>
      <c r="M39" s="1692"/>
      <c r="R39" s="1692"/>
      <c r="U39" s="600"/>
      <c r="AA39" s="1688"/>
      <c r="AB39" s="1688"/>
      <c r="AC39" s="1688"/>
      <c r="AD39" s="1688"/>
      <c r="AE39" s="1688"/>
      <c r="AF39" s="1216">
        <v>23</v>
      </c>
    </row>
    <row s="2849" customFormat="1" customHeight="1" ht="24">
      <c r="A40" s="1043"/>
      <c r="C40" s="1692"/>
      <c r="D40" s="1694"/>
      <c r="E40" s="1720" t="s">
        <v>760</v>
      </c>
      <c r="F40" s="1706" t="s">
        <v>761</v>
      </c>
      <c r="G40" s="1699" t="s">
        <v>555</v>
      </c>
      <c r="H40" s="613"/>
      <c r="I40" s="613"/>
      <c r="J40" s="345" t="s">
        <v>762</v>
      </c>
      <c r="K40" s="599"/>
      <c r="L40" s="1692"/>
      <c r="M40" s="1692"/>
      <c r="R40" s="1692"/>
      <c r="U40" s="600"/>
      <c r="AA40" s="1688"/>
      <c r="AB40" s="1688"/>
      <c r="AC40" s="1688"/>
      <c r="AD40" s="1688"/>
      <c r="AE40" s="1688"/>
      <c r="AF40" s="1216">
        <v>23</v>
      </c>
    </row>
    <row s="2849" customFormat="1" customHeight="1" ht="24">
      <c r="A41" s="1043"/>
      <c r="C41" s="1692"/>
      <c r="D41" s="1694"/>
      <c r="E41" s="1720" t="s">
        <v>763</v>
      </c>
      <c r="F41" s="1706" t="s">
        <v>764</v>
      </c>
      <c r="G41" s="1699" t="s">
        <v>555</v>
      </c>
      <c r="H41" s="613"/>
      <c r="I41" s="613"/>
      <c r="J41" s="345" t="s">
        <v>765</v>
      </c>
      <c r="K41" s="599"/>
      <c r="L41" s="1692"/>
      <c r="M41" s="1692"/>
      <c r="R41" s="1692"/>
      <c r="U41" s="600"/>
      <c r="AA41" s="1688"/>
      <c r="AB41" s="1688"/>
      <c r="AC41" s="1688"/>
      <c r="AD41" s="1688"/>
      <c r="AE41" s="1688"/>
      <c r="AF41" s="1216">
        <v>23</v>
      </c>
    </row>
    <row s="2849" customFormat="1" customHeight="1" ht="24">
      <c r="A42" s="1043"/>
      <c r="C42" s="1692"/>
      <c r="D42" s="1694"/>
      <c r="E42" s="1720" t="s">
        <v>766</v>
      </c>
      <c r="F42" s="1706" t="s">
        <v>767</v>
      </c>
      <c r="G42" s="1699" t="s">
        <v>555</v>
      </c>
      <c r="H42" s="613"/>
      <c r="I42" s="613"/>
      <c r="J42" s="345" t="s">
        <v>768</v>
      </c>
      <c r="K42" s="599"/>
      <c r="L42" s="1692"/>
      <c r="M42" s="1692"/>
      <c r="R42" s="1692"/>
      <c r="U42" s="600"/>
      <c r="AA42" s="1688"/>
      <c r="AB42" s="1688"/>
      <c r="AC42" s="1688"/>
      <c r="AD42" s="1688"/>
      <c r="AE42" s="1688"/>
      <c r="AF42" s="1216">
        <v>23</v>
      </c>
    </row>
    <row s="2849" customFormat="1" customHeight="1" ht="35.699999999999996">
      <c r="A43" s="1043"/>
      <c r="C43" s="1692" t="s">
        <v>591</v>
      </c>
      <c r="D43" s="1694"/>
      <c r="E43" s="1720" t="s">
        <v>111</v>
      </c>
      <c r="F43" s="763" t="s">
        <v>632</v>
      </c>
      <c r="G43" s="1702" t="s">
        <v>769</v>
      </c>
      <c r="H43" s="457"/>
      <c r="I43" s="457"/>
      <c r="J43" s="345" t="s">
        <v>770</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771</v>
      </c>
      <c r="G44" s="1699" t="s">
        <v>772</v>
      </c>
      <c r="H44" s="601"/>
      <c r="I44" s="601"/>
      <c r="J44" s="345" t="s">
        <v>773</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774</v>
      </c>
      <c r="G45" s="1710" t="s">
        <v>775</v>
      </c>
      <c r="H45" s="601"/>
      <c r="I45" s="601"/>
      <c r="J45" s="345" t="s">
        <v>776</v>
      </c>
      <c r="K45" s="599"/>
      <c r="L45" s="1692"/>
      <c r="M45" s="1692"/>
      <c r="R45" s="1692"/>
      <c r="U45" s="600"/>
      <c r="AA45" s="1688"/>
      <c r="AB45" s="1688"/>
      <c r="AC45" s="1688"/>
      <c r="AD45" s="1688"/>
      <c r="AE45" s="1688"/>
      <c r="AF45" s="1216">
        <v>23</v>
      </c>
    </row>
    <row s="2849" customFormat="1" customHeight="1" ht="19.95">
      <c r="A46" s="1043"/>
      <c r="C46" s="1692"/>
      <c r="D46" s="1694"/>
      <c r="E46" s="1720" t="s">
        <v>112</v>
      </c>
      <c r="F46" s="763" t="s">
        <v>777</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B0252-364B-3173-F33A-1F7B6BA49E5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1"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АО "Мурманэнергосбыт"</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89</v>
      </c>
      <c r="F14" s="1716" t="s">
        <v>305</v>
      </c>
      <c r="G14" s="1716" t="s">
        <v>569</v>
      </c>
      <c r="H14" s="1716" t="s">
        <v>306</v>
      </c>
      <c r="I14" s="1716" t="s">
        <v>306</v>
      </c>
      <c r="J14" s="2183"/>
      <c r="AF14" s="1687">
        <v>23</v>
      </c>
    </row>
    <row customHeight="1" ht="19.95">
      <c r="D15" s="1694"/>
      <c r="E15" s="1686" t="s">
        <v>109</v>
      </c>
      <c r="F15" s="763" t="s">
        <v>779</v>
      </c>
      <c r="G15" s="1713" t="s">
        <v>555</v>
      </c>
      <c r="H15" s="613"/>
      <c r="I15" s="613"/>
      <c r="J15" s="345" t="s">
        <v>780</v>
      </c>
      <c r="K15" s="599" t="s">
        <v>633</v>
      </c>
      <c r="AF15" s="1687">
        <v>19</v>
      </c>
    </row>
    <row customHeight="1" ht="24">
      <c r="D16" s="1694"/>
      <c r="E16" s="1686" t="s">
        <v>110</v>
      </c>
      <c r="F16" s="1721" t="s">
        <v>781</v>
      </c>
      <c r="G16" s="1713" t="s">
        <v>555</v>
      </c>
      <c r="H16" s="614">
        <f>SUM(H17,H20:H27)</f>
        <v>0</v>
      </c>
      <c r="I16" s="614">
        <f>SUM(I17,I20:I27)</f>
        <v>0</v>
      </c>
      <c r="J16" s="345" t="s">
        <v>782</v>
      </c>
      <c r="K16" s="599" t="s">
        <v>633</v>
      </c>
      <c r="AF16" s="1687">
        <v>23</v>
      </c>
    </row>
    <row customHeight="1" ht="35.699999999999996">
      <c r="D17" s="1694"/>
      <c r="E17" s="1720" t="s">
        <v>712</v>
      </c>
      <c r="F17" s="1723" t="s">
        <v>783</v>
      </c>
      <c r="G17" s="1710" t="s">
        <v>555</v>
      </c>
      <c r="H17" s="613"/>
      <c r="I17" s="613"/>
      <c r="J17" s="345" t="s">
        <v>784</v>
      </c>
      <c r="K17" s="599"/>
      <c r="AF17" s="1687">
        <v>34</v>
      </c>
    </row>
    <row customHeight="1" ht="19.95">
      <c r="D18" s="1694"/>
      <c r="E18" s="1720" t="s">
        <v>715</v>
      </c>
      <c r="F18" s="1724" t="s">
        <v>785</v>
      </c>
      <c r="G18" s="1710" t="s">
        <v>555</v>
      </c>
      <c r="H18" s="613"/>
      <c r="I18" s="613"/>
      <c r="J18" s="345"/>
      <c r="K18" s="599"/>
      <c r="AF18" s="1687">
        <v>19</v>
      </c>
    </row>
    <row customHeight="1" ht="24">
      <c r="D19" s="1694"/>
      <c r="E19" s="1720" t="s">
        <v>718</v>
      </c>
      <c r="F19" s="1724" t="s">
        <v>786</v>
      </c>
      <c r="G19" s="1710" t="s">
        <v>555</v>
      </c>
      <c r="H19" s="613"/>
      <c r="I19" s="613"/>
      <c r="J19" s="345"/>
      <c r="K19" s="599"/>
      <c r="AF19" s="1687">
        <v>23</v>
      </c>
    </row>
    <row customHeight="1" ht="35.699999999999996">
      <c r="D20" s="1694"/>
      <c r="E20" s="1720" t="s">
        <v>310</v>
      </c>
      <c r="F20" s="1723" t="s">
        <v>787</v>
      </c>
      <c r="G20" s="1710" t="s">
        <v>555</v>
      </c>
      <c r="H20" s="613"/>
      <c r="I20" s="613"/>
      <c r="J20" s="345"/>
      <c r="K20" s="599"/>
      <c r="AF20" s="1687">
        <v>34</v>
      </c>
    </row>
    <row customHeight="1" ht="48.29999999999999">
      <c r="D21" s="1694"/>
      <c r="E21" s="1720" t="s">
        <v>313</v>
      </c>
      <c r="F21" s="1723" t="s">
        <v>788</v>
      </c>
      <c r="G21" s="1710" t="s">
        <v>555</v>
      </c>
      <c r="H21" s="613"/>
      <c r="I21" s="613"/>
      <c r="J21" s="345"/>
      <c r="K21" s="599"/>
      <c r="AF21" s="1687">
        <v>46</v>
      </c>
    </row>
    <row customHeight="1" ht="60">
      <c r="D22" s="1694"/>
      <c r="E22" s="1720" t="s">
        <v>732</v>
      </c>
      <c r="F22" s="1723" t="s">
        <v>789</v>
      </c>
      <c r="G22" s="1710" t="s">
        <v>555</v>
      </c>
      <c r="H22" s="613"/>
      <c r="I22" s="613"/>
      <c r="J22" s="345"/>
      <c r="K22" s="599"/>
      <c r="AF22" s="1687">
        <v>57</v>
      </c>
    </row>
    <row customHeight="1" ht="35.699999999999996">
      <c r="D23" s="1694"/>
      <c r="E23" s="1720" t="s">
        <v>739</v>
      </c>
      <c r="F23" s="1723" t="s">
        <v>790</v>
      </c>
      <c r="G23" s="1710" t="s">
        <v>555</v>
      </c>
      <c r="H23" s="613"/>
      <c r="I23" s="613"/>
      <c r="J23" s="345"/>
      <c r="K23" s="599"/>
      <c r="AF23" s="1687">
        <v>34</v>
      </c>
    </row>
    <row customHeight="1" ht="35.699999999999996">
      <c r="D24" s="1694"/>
      <c r="E24" s="1720" t="s">
        <v>741</v>
      </c>
      <c r="F24" s="1723" t="s">
        <v>791</v>
      </c>
      <c r="G24" s="1710" t="s">
        <v>555</v>
      </c>
      <c r="H24" s="613"/>
      <c r="I24" s="613"/>
      <c r="J24" s="345"/>
      <c r="K24" s="599"/>
      <c r="AF24" s="1687">
        <v>34</v>
      </c>
    </row>
    <row customHeight="1" ht="24">
      <c r="D25" s="1694"/>
      <c r="E25" s="1720" t="s">
        <v>743</v>
      </c>
      <c r="F25" s="1723" t="s">
        <v>792</v>
      </c>
      <c r="G25" s="1710" t="s">
        <v>555</v>
      </c>
      <c r="H25" s="613"/>
      <c r="I25" s="613"/>
      <c r="J25" s="345"/>
      <c r="K25" s="599"/>
      <c r="AF25" s="1687">
        <v>23</v>
      </c>
    </row>
    <row customHeight="1" ht="76.5">
      <c r="D26" s="1694"/>
      <c r="E26" s="1720" t="s">
        <v>745</v>
      </c>
      <c r="F26" s="1723" t="s">
        <v>793</v>
      </c>
      <c r="G26" s="1710" t="s">
        <v>555</v>
      </c>
      <c r="H26" s="613"/>
      <c r="I26" s="613"/>
      <c r="J26" s="345"/>
      <c r="K26" s="599"/>
      <c r="AF26" s="1687">
        <v>73</v>
      </c>
    </row>
    <row s="2849" customFormat="1" customHeight="1" ht="35.699999999999996">
      <c r="A27" s="1043"/>
      <c r="C27" s="1692"/>
      <c r="D27" s="1694"/>
      <c r="E27" s="1685" t="s">
        <v>749</v>
      </c>
      <c r="F27" s="1684" t="s">
        <v>794</v>
      </c>
      <c r="G27" s="1711" t="s">
        <v>555</v>
      </c>
      <c r="H27" s="635">
        <f>SUM(H28:H29)</f>
        <v>0</v>
      </c>
      <c r="I27" s="635">
        <f>SUM(I28:I29)</f>
        <v>0</v>
      </c>
      <c r="J27" s="345" t="s">
        <v>747</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580</v>
      </c>
      <c r="G29" s="628"/>
      <c r="H29" s="629"/>
      <c r="I29" s="629"/>
      <c r="J29" s="357" t="s">
        <v>748</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795</v>
      </c>
      <c r="G30" s="1710" t="s">
        <v>555</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796</v>
      </c>
      <c r="G31" s="1710" t="s">
        <v>555</v>
      </c>
      <c r="H31" s="613"/>
      <c r="I31" s="613"/>
      <c r="J31" s="345" t="s">
        <v>797</v>
      </c>
      <c r="K31" s="599"/>
      <c r="L31" s="1692"/>
      <c r="M31" s="1692"/>
      <c r="R31" s="1692"/>
      <c r="U31" s="600"/>
      <c r="AA31" s="1688"/>
      <c r="AB31" s="1688"/>
      <c r="AC31" s="1688"/>
      <c r="AD31" s="1688"/>
      <c r="AE31" s="1688"/>
      <c r="AF31" s="1216">
        <v>34</v>
      </c>
    </row>
    <row s="2849" customFormat="1" customHeight="1" ht="24">
      <c r="A32" s="1043"/>
      <c r="C32" s="1692"/>
      <c r="D32" s="1694"/>
      <c r="E32" s="1720" t="s">
        <v>757</v>
      </c>
      <c r="F32" s="746" t="s">
        <v>761</v>
      </c>
      <c r="G32" s="1710" t="s">
        <v>555</v>
      </c>
      <c r="H32" s="613"/>
      <c r="I32" s="613"/>
      <c r="J32" s="345" t="s">
        <v>798</v>
      </c>
      <c r="K32" s="599"/>
      <c r="L32" s="1692"/>
      <c r="M32" s="1692"/>
      <c r="R32" s="1692"/>
      <c r="U32" s="600"/>
      <c r="AA32" s="1688"/>
      <c r="AB32" s="1688"/>
      <c r="AC32" s="1688"/>
      <c r="AD32" s="1688"/>
      <c r="AE32" s="1688"/>
      <c r="AF32" s="1216">
        <v>23</v>
      </c>
    </row>
    <row s="2849" customFormat="1" customHeight="1" ht="24">
      <c r="A33" s="1043"/>
      <c r="C33" s="1692"/>
      <c r="D33" s="1694"/>
      <c r="E33" s="1720" t="s">
        <v>799</v>
      </c>
      <c r="F33" s="746" t="s">
        <v>800</v>
      </c>
      <c r="G33" s="1710" t="s">
        <v>555</v>
      </c>
      <c r="H33" s="613"/>
      <c r="I33" s="613"/>
      <c r="J33" s="345" t="s">
        <v>801</v>
      </c>
      <c r="K33" s="599"/>
      <c r="L33" s="1692"/>
      <c r="M33" s="1692"/>
      <c r="R33" s="1692"/>
      <c r="U33" s="600"/>
      <c r="AA33" s="1688"/>
      <c r="AB33" s="1688"/>
      <c r="AC33" s="1688"/>
      <c r="AD33" s="1688"/>
      <c r="AE33" s="1688"/>
      <c r="AF33" s="1216">
        <v>23</v>
      </c>
    </row>
    <row s="2849" customFormat="1" customHeight="1" ht="24">
      <c r="A34" s="1043"/>
      <c r="C34" s="1692"/>
      <c r="D34" s="1694"/>
      <c r="E34" s="1720" t="s">
        <v>802</v>
      </c>
      <c r="F34" s="746" t="s">
        <v>767</v>
      </c>
      <c r="G34" s="1710" t="s">
        <v>555</v>
      </c>
      <c r="H34" s="613"/>
      <c r="I34" s="613"/>
      <c r="J34" s="345" t="s">
        <v>803</v>
      </c>
      <c r="K34" s="599"/>
      <c r="L34" s="1692"/>
      <c r="M34" s="1692"/>
      <c r="R34" s="1692"/>
      <c r="U34" s="600"/>
      <c r="AA34" s="1688"/>
      <c r="AB34" s="1688"/>
      <c r="AC34" s="1688"/>
      <c r="AD34" s="1688"/>
      <c r="AE34" s="1688"/>
      <c r="AF34" s="1216">
        <v>23</v>
      </c>
    </row>
    <row s="2849" customFormat="1" customHeight="1" ht="35.699999999999996">
      <c r="A35" s="1043"/>
      <c r="C35" s="1692" t="s">
        <v>591</v>
      </c>
      <c r="D35" s="1694"/>
      <c r="E35" s="1720" t="s">
        <v>111</v>
      </c>
      <c r="F35" s="1717" t="s">
        <v>632</v>
      </c>
      <c r="G35" s="1713" t="s">
        <v>309</v>
      </c>
      <c r="H35" s="457"/>
      <c r="I35" s="457"/>
      <c r="J35" s="345" t="s">
        <v>804</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805</v>
      </c>
      <c r="G36" s="1710" t="s">
        <v>772</v>
      </c>
      <c r="H36" s="601"/>
      <c r="I36" s="601"/>
      <c r="J36" s="345" t="s">
        <v>773</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405"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C553D-D5C2-08B7-094C-8FA257302EA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0"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АО "Мурманэнергосбыт"</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89</v>
      </c>
      <c r="E11" s="761" t="s">
        <v>810</v>
      </c>
      <c r="F11" s="761" t="s">
        <v>569</v>
      </c>
      <c r="G11" s="521" t="s">
        <v>306</v>
      </c>
      <c r="H11" s="521" t="s">
        <v>393</v>
      </c>
      <c r="I11" s="863" t="s">
        <v>306</v>
      </c>
      <c r="J11" s="864" t="s">
        <v>393</v>
      </c>
      <c r="K11" s="2288"/>
      <c r="L11" s="714"/>
      <c r="X11" s="565">
        <v>23</v>
      </c>
    </row>
    <row s="2850" customFormat="1" customHeight="1" ht="10.5">
      <c r="A12" s="1008"/>
      <c r="D12" s="1081" t="s">
        <v>109</v>
      </c>
      <c r="E12" s="1081" t="s">
        <v>110</v>
      </c>
      <c r="F12" s="1081" t="s">
        <v>91</v>
      </c>
      <c r="G12" s="1082" t="str">
        <f>G1&amp;".1"</f>
        <v>4.1</v>
      </c>
      <c r="H12" s="1082" t="str">
        <f>G1&amp;".2"</f>
        <v>4.2</v>
      </c>
      <c r="I12" s="1082" t="str">
        <f>I1&amp;".1"</f>
        <v>4.1</v>
      </c>
      <c r="J12" s="1082" t="str">
        <f>I1&amp;".2"</f>
        <v>4.2</v>
      </c>
      <c r="K12" s="1082"/>
      <c r="X12" s="567">
        <v>10</v>
      </c>
    </row>
    <row customHeight="1" ht="22.5" hidden="1">
      <c r="A13" s="2448" t="s">
        <v>811</v>
      </c>
      <c r="D13" s="1009" t="s">
        <v>109</v>
      </c>
      <c r="E13" s="335" t="s">
        <v>812</v>
      </c>
      <c r="F13" s="716" t="s">
        <v>813</v>
      </c>
      <c r="G13" s="613"/>
      <c r="H13" s="717"/>
      <c r="I13" s="613"/>
      <c r="J13" s="717"/>
      <c r="K13" s="345" t="s">
        <v>814</v>
      </c>
      <c r="L13" s="776"/>
      <c r="X13" s="561">
        <v>0</v>
      </c>
    </row>
    <row customHeight="1" ht="22.5" hidden="1">
      <c r="A14" s="2448"/>
      <c r="D14" s="595" t="s">
        <v>110</v>
      </c>
      <c r="E14" s="335" t="s">
        <v>815</v>
      </c>
      <c r="F14" s="716" t="s">
        <v>816</v>
      </c>
      <c r="G14" s="613"/>
      <c r="H14" s="718"/>
      <c r="I14" s="613"/>
      <c r="J14" s="718"/>
      <c r="K14" s="345" t="s">
        <v>817</v>
      </c>
      <c r="L14" s="776"/>
      <c r="X14" s="561">
        <v>0</v>
      </c>
    </row>
    <row s="2774" customFormat="1" customHeight="1" ht="78.75" hidden="1">
      <c r="A15" s="2448"/>
      <c r="B15" s="567"/>
      <c r="D15" s="1009" t="s">
        <v>91</v>
      </c>
      <c r="E15" s="763" t="s">
        <v>818</v>
      </c>
      <c r="F15" s="1006" t="s">
        <v>309</v>
      </c>
      <c r="G15" s="1006" t="s">
        <v>309</v>
      </c>
      <c r="H15" s="162"/>
      <c r="I15" s="1006" t="s">
        <v>309</v>
      </c>
      <c r="J15" s="162"/>
      <c r="K15" s="345" t="s">
        <v>819</v>
      </c>
      <c r="L15" s="776"/>
      <c r="X15" s="814">
        <v>0</v>
      </c>
    </row>
    <row s="2774" customFormat="1" customHeight="1" ht="22.5" hidden="1">
      <c r="A16" s="2448"/>
      <c r="B16" s="567"/>
      <c r="D16" s="1009" t="s">
        <v>327</v>
      </c>
      <c r="E16" s="1010" t="s">
        <v>820</v>
      </c>
      <c r="F16" s="1006" t="s">
        <v>821</v>
      </c>
      <c r="G16" s="873"/>
      <c r="H16" s="162"/>
      <c r="I16" s="873"/>
      <c r="J16" s="162"/>
      <c r="K16" s="345"/>
      <c r="L16" s="776"/>
      <c r="X16" s="814">
        <v>0</v>
      </c>
    </row>
    <row s="2774" customFormat="1" customHeight="1" ht="22.5" hidden="1">
      <c r="A17" s="2448"/>
      <c r="B17" s="567"/>
      <c r="D17" s="1009" t="s">
        <v>335</v>
      </c>
      <c r="E17" s="1010" t="s">
        <v>822</v>
      </c>
      <c r="F17" s="1006" t="s">
        <v>823</v>
      </c>
      <c r="G17" s="873"/>
      <c r="H17" s="162"/>
      <c r="I17" s="873"/>
      <c r="J17" s="162"/>
      <c r="K17" s="345"/>
      <c r="L17" s="776"/>
      <c r="X17" s="814">
        <v>0</v>
      </c>
    </row>
    <row s="2774" customFormat="1" customHeight="1" ht="33.75" hidden="1">
      <c r="A18" s="2448"/>
      <c r="B18" s="567"/>
      <c r="D18" s="1009" t="s">
        <v>337</v>
      </c>
      <c r="E18" s="1010" t="s">
        <v>824</v>
      </c>
      <c r="F18" s="1006" t="s">
        <v>574</v>
      </c>
      <c r="G18" s="736"/>
      <c r="H18" s="162"/>
      <c r="I18" s="736"/>
      <c r="J18" s="162"/>
      <c r="K18" s="345"/>
      <c r="L18" s="776"/>
      <c r="X18" s="814">
        <v>0</v>
      </c>
    </row>
    <row customHeight="1" ht="101.25" hidden="1">
      <c r="A19" s="2448"/>
      <c r="D19" s="1009" t="s">
        <v>92</v>
      </c>
      <c r="E19" s="335" t="s">
        <v>825</v>
      </c>
      <c r="F19" s="716" t="s">
        <v>549</v>
      </c>
      <c r="G19" s="719"/>
      <c r="H19" s="718"/>
      <c r="I19" s="1011"/>
      <c r="J19" s="718"/>
      <c r="K19" s="345" t="s">
        <v>826</v>
      </c>
      <c r="L19" s="776"/>
      <c r="X19" s="561">
        <v>0</v>
      </c>
    </row>
    <row s="2774" customFormat="1" customHeight="1" ht="18.75" hidden="1">
      <c r="A20" s="2448"/>
      <c r="C20" s="1012"/>
      <c r="D20" s="1009" t="s">
        <v>757</v>
      </c>
      <c r="E20" s="1010" t="s">
        <v>827</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760</v>
      </c>
      <c r="E21" s="632" t="s">
        <v>828</v>
      </c>
      <c r="F21" s="1006" t="s">
        <v>829</v>
      </c>
      <c r="G21" s="736"/>
      <c r="H21" s="162"/>
      <c r="I21" s="736"/>
      <c r="J21" s="162"/>
      <c r="K21" s="1004"/>
      <c r="L21" s="776"/>
      <c r="W21" s="731"/>
      <c r="X21" s="814">
        <v>0</v>
      </c>
    </row>
    <row s="2774" customFormat="1" customHeight="1" ht="33.75" hidden="1">
      <c r="A22" s="2448"/>
      <c r="C22" s="1012"/>
      <c r="D22" s="1009" t="s">
        <v>763</v>
      </c>
      <c r="E22" s="632" t="s">
        <v>830</v>
      </c>
      <c r="F22" s="1006" t="s">
        <v>831</v>
      </c>
      <c r="G22" s="736"/>
      <c r="H22" s="162"/>
      <c r="I22" s="736"/>
      <c r="J22" s="162"/>
      <c r="K22" s="1004"/>
      <c r="L22" s="776"/>
      <c r="W22" s="731"/>
      <c r="X22" s="814">
        <v>0</v>
      </c>
    </row>
    <row s="2774" customFormat="1" customHeight="1" ht="22.5" hidden="1">
      <c r="A23" s="2448"/>
      <c r="C23" s="1012"/>
      <c r="D23" s="1009" t="s">
        <v>799</v>
      </c>
      <c r="E23" s="1010" t="s">
        <v>832</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833</v>
      </c>
      <c r="E24" s="632" t="s">
        <v>834</v>
      </c>
      <c r="F24" s="1006" t="s">
        <v>835</v>
      </c>
      <c r="G24" s="736"/>
      <c r="H24" s="742"/>
      <c r="I24" s="736"/>
      <c r="J24" s="742"/>
      <c r="K24" s="1004"/>
      <c r="L24" s="776"/>
      <c r="W24" s="731"/>
      <c r="X24" s="814">
        <v>0</v>
      </c>
    </row>
    <row s="2774" customFormat="1" customHeight="1" ht="22.5" hidden="1">
      <c r="A25" s="2448"/>
      <c r="C25" s="1012"/>
      <c r="D25" s="1009" t="s">
        <v>836</v>
      </c>
      <c r="E25" s="632" t="s">
        <v>837</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838</v>
      </c>
      <c r="E26" s="609" t="s">
        <v>839</v>
      </c>
      <c r="F26" s="1006" t="s">
        <v>840</v>
      </c>
      <c r="G26" s="736"/>
      <c r="H26" s="742"/>
      <c r="I26" s="736"/>
      <c r="J26" s="742"/>
      <c r="K26" s="1004"/>
      <c r="L26" s="776"/>
      <c r="W26" s="731"/>
      <c r="X26" s="814">
        <v>0</v>
      </c>
    </row>
    <row s="2774" customFormat="1" customHeight="1" ht="18.75" hidden="1">
      <c r="A27" s="2448"/>
      <c r="C27" s="1012"/>
      <c r="D27" s="1009" t="s">
        <v>841</v>
      </c>
      <c r="E27" s="609" t="s">
        <v>842</v>
      </c>
      <c r="F27" s="1006" t="s">
        <v>843</v>
      </c>
      <c r="G27" s="736"/>
      <c r="H27" s="742"/>
      <c r="I27" s="736"/>
      <c r="J27" s="742"/>
      <c r="K27" s="1004"/>
      <c r="L27" s="776"/>
      <c r="W27" s="731"/>
      <c r="X27" s="814">
        <v>0</v>
      </c>
    </row>
    <row s="2774" customFormat="1" customHeight="1" ht="18.75" hidden="1">
      <c r="A28" s="2448"/>
      <c r="C28" s="1012"/>
      <c r="D28" s="1009" t="s">
        <v>844</v>
      </c>
      <c r="E28" s="632" t="s">
        <v>845</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846</v>
      </c>
      <c r="E29" s="609" t="s">
        <v>839</v>
      </c>
      <c r="F29" s="1006" t="s">
        <v>847</v>
      </c>
      <c r="G29" s="736"/>
      <c r="H29" s="742"/>
      <c r="I29" s="736"/>
      <c r="J29" s="742"/>
      <c r="K29" s="1004"/>
      <c r="L29" s="776"/>
      <c r="W29" s="731"/>
      <c r="X29" s="814">
        <v>0</v>
      </c>
    </row>
    <row s="2774" customFormat="1" customHeight="1" ht="18.75" hidden="1">
      <c r="A30" s="2448"/>
      <c r="C30" s="1012"/>
      <c r="D30" s="1009" t="s">
        <v>848</v>
      </c>
      <c r="E30" s="609" t="s">
        <v>849</v>
      </c>
      <c r="F30" s="1006" t="s">
        <v>850</v>
      </c>
      <c r="G30" s="736"/>
      <c r="H30" s="742"/>
      <c r="I30" s="736"/>
      <c r="J30" s="742"/>
      <c r="K30" s="1004"/>
      <c r="L30" s="776"/>
      <c r="W30" s="731"/>
      <c r="X30" s="814">
        <v>0</v>
      </c>
    </row>
    <row customHeight="1" ht="126.75" hidden="1">
      <c r="A31" s="2448"/>
      <c r="D31" s="1009" t="s">
        <v>111</v>
      </c>
      <c r="E31" s="335" t="s">
        <v>851</v>
      </c>
      <c r="F31" s="716" t="s">
        <v>561</v>
      </c>
      <c r="G31" s="613"/>
      <c r="H31" s="718"/>
      <c r="I31" s="613"/>
      <c r="J31" s="718"/>
      <c r="K31" s="345" t="s">
        <v>852</v>
      </c>
      <c r="L31" s="776"/>
      <c r="X31" s="561">
        <v>0</v>
      </c>
    </row>
    <row customHeight="1" ht="56.25" hidden="1">
      <c r="A32" s="2448"/>
      <c r="D32" s="1009" t="s">
        <v>93</v>
      </c>
      <c r="E32" s="335" t="s">
        <v>853</v>
      </c>
      <c r="F32" s="595" t="s">
        <v>823</v>
      </c>
      <c r="G32" s="613"/>
      <c r="H32" s="718"/>
      <c r="I32" s="613"/>
      <c r="J32" s="718"/>
      <c r="K32" s="345" t="s">
        <v>854</v>
      </c>
      <c r="L32" s="776"/>
      <c r="X32" s="561">
        <v>0</v>
      </c>
    </row>
    <row customHeight="1" ht="11.25" hidden="1">
      <c r="A33" s="2448"/>
      <c r="E33" s="720"/>
      <c r="F33" s="237"/>
      <c r="G33" s="237"/>
      <c r="H33" s="237"/>
      <c r="I33" s="237"/>
      <c r="J33" s="237"/>
      <c r="K33" s="237"/>
      <c r="X33" s="561">
        <v>0</v>
      </c>
    </row>
    <row customHeight="1" ht="12.75" hidden="1">
      <c r="A34" s="2448"/>
      <c r="D34" s="121">
        <v>1</v>
      </c>
      <c r="E34" s="391" t="s">
        <v>855</v>
      </c>
      <c r="X34" s="561">
        <v>0</v>
      </c>
    </row>
    <row customHeight="1" ht="11.25" hidden="1">
      <c r="A35" s="2448"/>
      <c r="D35" s="425"/>
      <c r="E35" s="391" t="s">
        <v>856</v>
      </c>
      <c r="X35" s="561">
        <v>0</v>
      </c>
    </row>
    <row s="2774" customFormat="1" customHeight="1" ht="11.549999999999999">
      <c r="A36" s="1089"/>
      <c r="B36" s="574"/>
      <c r="D36" s="1090"/>
      <c r="E36" s="1091"/>
      <c r="X36" s="565">
        <v>11</v>
      </c>
    </row>
    <row s="2774" customFormat="1" customHeight="1" ht="22.5" hidden="1">
      <c r="A37" s="2448" t="s">
        <v>857</v>
      </c>
      <c r="B37" s="567"/>
      <c r="D37" s="1009">
        <v>1</v>
      </c>
      <c r="E37" s="763" t="s">
        <v>858</v>
      </c>
      <c r="F37" s="716" t="s">
        <v>813</v>
      </c>
      <c r="G37" s="613"/>
      <c r="H37" s="575"/>
      <c r="I37" s="613"/>
      <c r="J37" s="575"/>
      <c r="K37" s="345" t="s">
        <v>859</v>
      </c>
      <c r="X37" s="814">
        <v>0</v>
      </c>
    </row>
    <row s="2774" customFormat="1" customHeight="1" ht="22.5" hidden="1">
      <c r="A38" s="2448"/>
      <c r="B38" s="567"/>
      <c r="D38" s="725" t="s">
        <v>110</v>
      </c>
      <c r="E38" s="1088" t="s">
        <v>860</v>
      </c>
      <c r="F38" s="1092" t="s">
        <v>549</v>
      </c>
      <c r="G38" s="1092" t="s">
        <v>549</v>
      </c>
      <c r="H38" s="1086"/>
      <c r="I38" s="1092" t="s">
        <v>549</v>
      </c>
      <c r="J38" s="1086"/>
      <c r="K38" s="1087"/>
      <c r="X38" s="814">
        <v>0</v>
      </c>
    </row>
    <row s="2774" customFormat="1" customHeight="1" ht="33.75" hidden="1">
      <c r="A39" s="2448"/>
      <c r="B39" s="567"/>
      <c r="D39" s="721" t="s">
        <v>715</v>
      </c>
      <c r="E39" s="779" t="s">
        <v>861</v>
      </c>
      <c r="F39" s="716" t="s">
        <v>862</v>
      </c>
      <c r="G39" s="724"/>
      <c r="H39" s="1079"/>
      <c r="I39" s="724"/>
      <c r="J39" s="1079"/>
      <c r="K39" s="345" t="s">
        <v>863</v>
      </c>
      <c r="X39" s="814">
        <v>0</v>
      </c>
    </row>
    <row s="2774" customFormat="1" customHeight="1" ht="33.75" hidden="1">
      <c r="A40" s="2448"/>
      <c r="B40" s="567"/>
      <c r="D40" s="721" t="s">
        <v>718</v>
      </c>
      <c r="E40" s="779" t="s">
        <v>864</v>
      </c>
      <c r="F40" s="1083" t="s">
        <v>865</v>
      </c>
      <c r="G40" s="797"/>
      <c r="H40" s="1079"/>
      <c r="I40" s="797"/>
      <c r="J40" s="1079"/>
      <c r="K40" s="345" t="s">
        <v>866</v>
      </c>
      <c r="X40" s="814">
        <v>0</v>
      </c>
    </row>
    <row s="2774" customFormat="1" customHeight="1" ht="22.5" hidden="1">
      <c r="A41" s="2448"/>
      <c r="B41" s="567"/>
      <c r="D41" s="721" t="s">
        <v>91</v>
      </c>
      <c r="E41" s="778" t="s">
        <v>867</v>
      </c>
      <c r="F41" s="716" t="s">
        <v>549</v>
      </c>
      <c r="G41" s="716" t="s">
        <v>549</v>
      </c>
      <c r="H41" s="1080"/>
      <c r="I41" s="716" t="s">
        <v>549</v>
      </c>
      <c r="J41" s="1080"/>
      <c r="K41" s="358"/>
      <c r="X41" s="814">
        <v>0</v>
      </c>
    </row>
    <row s="2774" customFormat="1" customHeight="1" ht="45" hidden="1">
      <c r="A42" s="2448"/>
      <c r="B42" s="567"/>
      <c r="D42" s="721" t="s">
        <v>327</v>
      </c>
      <c r="E42" s="779" t="s">
        <v>868</v>
      </c>
      <c r="F42" s="716" t="s">
        <v>561</v>
      </c>
      <c r="G42" s="613"/>
      <c r="H42" s="1080"/>
      <c r="I42" s="613"/>
      <c r="J42" s="1080"/>
      <c r="K42" s="358" t="s">
        <v>869</v>
      </c>
      <c r="X42" s="814">
        <v>0</v>
      </c>
    </row>
    <row s="2774" customFormat="1" customHeight="1" ht="45" hidden="1">
      <c r="A43" s="2448"/>
      <c r="B43" s="567"/>
      <c r="D43" s="721" t="s">
        <v>335</v>
      </c>
      <c r="E43" s="723" t="s">
        <v>870</v>
      </c>
      <c r="F43" s="1084" t="s">
        <v>561</v>
      </c>
      <c r="G43" s="798"/>
      <c r="H43" s="1079"/>
      <c r="I43" s="798"/>
      <c r="J43" s="1079"/>
      <c r="K43" s="358" t="s">
        <v>871</v>
      </c>
      <c r="X43" s="814">
        <v>0</v>
      </c>
    </row>
    <row s="2774" customFormat="1" customHeight="1" ht="11.25" hidden="1">
      <c r="A44" s="2448"/>
      <c r="B44" s="567"/>
      <c r="D44" s="721" t="s">
        <v>92</v>
      </c>
      <c r="E44" s="722" t="s">
        <v>872</v>
      </c>
      <c r="F44" s="716" t="s">
        <v>862</v>
      </c>
      <c r="G44" s="724"/>
      <c r="H44" s="1079"/>
      <c r="I44" s="724"/>
      <c r="J44" s="1079"/>
      <c r="K44" s="345"/>
      <c r="X44" s="814">
        <v>0</v>
      </c>
    </row>
    <row s="2774" customFormat="1" customHeight="1" ht="11.25" hidden="1">
      <c r="A45" s="2448"/>
      <c r="B45" s="567"/>
      <c r="D45" s="721" t="s">
        <v>757</v>
      </c>
      <c r="E45" s="723" t="s">
        <v>873</v>
      </c>
      <c r="F45" s="716" t="s">
        <v>862</v>
      </c>
      <c r="G45" s="724"/>
      <c r="H45" s="1079"/>
      <c r="I45" s="724"/>
      <c r="J45" s="1079"/>
      <c r="K45" s="345"/>
      <c r="X45" s="814">
        <v>0</v>
      </c>
    </row>
    <row s="2774" customFormat="1" customHeight="1" ht="11.25" hidden="1">
      <c r="A46" s="2448"/>
      <c r="B46" s="567"/>
      <c r="D46" s="721" t="s">
        <v>799</v>
      </c>
      <c r="E46" s="723" t="s">
        <v>874</v>
      </c>
      <c r="F46" s="716" t="s">
        <v>862</v>
      </c>
      <c r="G46" s="724"/>
      <c r="H46" s="1079"/>
      <c r="I46" s="724"/>
      <c r="J46" s="1079"/>
      <c r="K46" s="345"/>
      <c r="X46" s="814">
        <v>0</v>
      </c>
    </row>
    <row s="2774" customFormat="1" customHeight="1" ht="11.25" hidden="1">
      <c r="A47" s="2448"/>
      <c r="B47" s="567"/>
      <c r="D47" s="721" t="s">
        <v>802</v>
      </c>
      <c r="E47" s="723" t="s">
        <v>875</v>
      </c>
      <c r="F47" s="716" t="s">
        <v>862</v>
      </c>
      <c r="G47" s="724"/>
      <c r="H47" s="1079"/>
      <c r="I47" s="724"/>
      <c r="J47" s="1079"/>
      <c r="K47" s="345"/>
      <c r="X47" s="814">
        <v>0</v>
      </c>
    </row>
    <row s="2774" customFormat="1" customHeight="1" ht="11.25" hidden="1">
      <c r="A48" s="2448"/>
      <c r="B48" s="567"/>
      <c r="D48" s="721" t="s">
        <v>876</v>
      </c>
      <c r="E48" s="727" t="s">
        <v>877</v>
      </c>
      <c r="F48" s="716" t="s">
        <v>862</v>
      </c>
      <c r="G48" s="724"/>
      <c r="H48" s="1079"/>
      <c r="I48" s="724"/>
      <c r="J48" s="1079"/>
      <c r="K48" s="345"/>
      <c r="X48" s="814">
        <v>0</v>
      </c>
    </row>
    <row s="2774" customFormat="1" customHeight="1" ht="11.25" hidden="1">
      <c r="A49" s="2448"/>
      <c r="B49" s="567"/>
      <c r="D49" s="721" t="s">
        <v>878</v>
      </c>
      <c r="E49" s="727" t="s">
        <v>879</v>
      </c>
      <c r="F49" s="716" t="s">
        <v>862</v>
      </c>
      <c r="G49" s="724"/>
      <c r="H49" s="1079"/>
      <c r="I49" s="724"/>
      <c r="J49" s="1079"/>
      <c r="K49" s="345"/>
      <c r="X49" s="814">
        <v>0</v>
      </c>
    </row>
    <row s="2774" customFormat="1" customHeight="1" ht="11.25" hidden="1">
      <c r="A50" s="2448"/>
      <c r="B50" s="567"/>
      <c r="D50" s="721" t="s">
        <v>880</v>
      </c>
      <c r="E50" s="723" t="s">
        <v>881</v>
      </c>
      <c r="F50" s="716" t="s">
        <v>862</v>
      </c>
      <c r="G50" s="724"/>
      <c r="H50" s="1079"/>
      <c r="I50" s="724"/>
      <c r="J50" s="1079"/>
      <c r="K50" s="345"/>
      <c r="X50" s="814">
        <v>0</v>
      </c>
    </row>
    <row s="2774" customFormat="1" customHeight="1" ht="11.25" hidden="1">
      <c r="A51" s="2448"/>
      <c r="B51" s="567"/>
      <c r="D51" s="721" t="s">
        <v>882</v>
      </c>
      <c r="E51" s="723" t="s">
        <v>883</v>
      </c>
      <c r="F51" s="716" t="s">
        <v>862</v>
      </c>
      <c r="G51" s="724"/>
      <c r="H51" s="1079"/>
      <c r="I51" s="724"/>
      <c r="J51" s="1079"/>
      <c r="K51" s="345"/>
      <c r="X51" s="814">
        <v>0</v>
      </c>
    </row>
    <row s="2774" customFormat="1" customHeight="1" ht="45" hidden="1">
      <c r="A52" s="2448"/>
      <c r="B52" s="567"/>
      <c r="D52" s="721" t="s">
        <v>111</v>
      </c>
      <c r="E52" s="722" t="s">
        <v>884</v>
      </c>
      <c r="F52" s="716" t="s">
        <v>862</v>
      </c>
      <c r="G52" s="724"/>
      <c r="H52" s="1079"/>
      <c r="I52" s="724"/>
      <c r="J52" s="1079"/>
      <c r="K52" s="345"/>
      <c r="X52" s="814">
        <v>0</v>
      </c>
    </row>
    <row s="2774" customFormat="1" customHeight="1" ht="11.25" hidden="1">
      <c r="A53" s="2448"/>
      <c r="B53" s="567"/>
      <c r="D53" s="721" t="s">
        <v>316</v>
      </c>
      <c r="E53" s="723" t="s">
        <v>873</v>
      </c>
      <c r="F53" s="716" t="s">
        <v>862</v>
      </c>
      <c r="G53" s="724"/>
      <c r="H53" s="1079"/>
      <c r="I53" s="724"/>
      <c r="J53" s="1079"/>
      <c r="K53" s="345"/>
      <c r="X53" s="814">
        <v>0</v>
      </c>
    </row>
    <row s="2774" customFormat="1" customHeight="1" ht="11.25" hidden="1">
      <c r="A54" s="2448"/>
      <c r="B54" s="567"/>
      <c r="D54" s="721" t="s">
        <v>885</v>
      </c>
      <c r="E54" s="723" t="s">
        <v>874</v>
      </c>
      <c r="F54" s="716" t="s">
        <v>862</v>
      </c>
      <c r="G54" s="724"/>
      <c r="H54" s="1079"/>
      <c r="I54" s="724"/>
      <c r="J54" s="1079"/>
      <c r="K54" s="345"/>
      <c r="X54" s="814">
        <v>0</v>
      </c>
    </row>
    <row s="2774" customFormat="1" customHeight="1" ht="11.25" hidden="1">
      <c r="A55" s="2448"/>
      <c r="B55" s="567"/>
      <c r="D55" s="721" t="s">
        <v>886</v>
      </c>
      <c r="E55" s="723" t="s">
        <v>875</v>
      </c>
      <c r="F55" s="716" t="s">
        <v>862</v>
      </c>
      <c r="G55" s="724"/>
      <c r="H55" s="1079"/>
      <c r="I55" s="724"/>
      <c r="J55" s="1079"/>
      <c r="K55" s="345"/>
      <c r="X55" s="814">
        <v>0</v>
      </c>
    </row>
    <row s="2774" customFormat="1" customHeight="1" ht="11.25" hidden="1">
      <c r="A56" s="2448"/>
      <c r="B56" s="567"/>
      <c r="D56" s="721" t="s">
        <v>887</v>
      </c>
      <c r="E56" s="727" t="s">
        <v>877</v>
      </c>
      <c r="F56" s="716" t="s">
        <v>862</v>
      </c>
      <c r="G56" s="724"/>
      <c r="H56" s="1079"/>
      <c r="I56" s="724"/>
      <c r="J56" s="1079"/>
      <c r="K56" s="345"/>
      <c r="X56" s="814">
        <v>0</v>
      </c>
    </row>
    <row s="2774" customFormat="1" customHeight="1" ht="11.25" hidden="1">
      <c r="A57" s="2448"/>
      <c r="B57" s="567"/>
      <c r="D57" s="721" t="s">
        <v>888</v>
      </c>
      <c r="E57" s="727" t="s">
        <v>879</v>
      </c>
      <c r="F57" s="716" t="s">
        <v>862</v>
      </c>
      <c r="G57" s="724"/>
      <c r="H57" s="1079"/>
      <c r="I57" s="724"/>
      <c r="J57" s="1079"/>
      <c r="K57" s="345"/>
      <c r="X57" s="814">
        <v>0</v>
      </c>
    </row>
    <row s="2774" customFormat="1" customHeight="1" ht="11.25" hidden="1">
      <c r="A58" s="2448"/>
      <c r="B58" s="567"/>
      <c r="D58" s="721" t="s">
        <v>889</v>
      </c>
      <c r="E58" s="723" t="s">
        <v>881</v>
      </c>
      <c r="F58" s="716" t="s">
        <v>862</v>
      </c>
      <c r="G58" s="724"/>
      <c r="H58" s="1079"/>
      <c r="I58" s="724"/>
      <c r="J58" s="1079"/>
      <c r="K58" s="345"/>
      <c r="X58" s="814">
        <v>0</v>
      </c>
    </row>
    <row s="2774" customFormat="1" customHeight="1" ht="11.25" hidden="1">
      <c r="A59" s="2448"/>
      <c r="B59" s="567"/>
      <c r="D59" s="721" t="s">
        <v>890</v>
      </c>
      <c r="E59" s="723" t="s">
        <v>883</v>
      </c>
      <c r="F59" s="716" t="s">
        <v>862</v>
      </c>
      <c r="G59" s="724"/>
      <c r="H59" s="1079"/>
      <c r="I59" s="724"/>
      <c r="J59" s="1079"/>
      <c r="K59" s="345"/>
      <c r="X59" s="814">
        <v>0</v>
      </c>
    </row>
    <row s="2774" customFormat="1" customHeight="1" ht="33.75" hidden="1">
      <c r="A60" s="2448"/>
      <c r="B60" s="567"/>
      <c r="D60" s="721" t="s">
        <v>93</v>
      </c>
      <c r="E60" s="722" t="s">
        <v>891</v>
      </c>
      <c r="F60" s="777" t="s">
        <v>561</v>
      </c>
      <c r="G60" s="798"/>
      <c r="H60" s="1079"/>
      <c r="I60" s="798"/>
      <c r="J60" s="1079"/>
      <c r="K60" s="358" t="s">
        <v>892</v>
      </c>
      <c r="X60" s="814">
        <v>0</v>
      </c>
    </row>
    <row s="2774" customFormat="1" customHeight="1" ht="33.75" hidden="1">
      <c r="A61" s="2448"/>
      <c r="B61" s="567"/>
      <c r="D61" s="721" t="s">
        <v>94</v>
      </c>
      <c r="E61" s="722" t="s">
        <v>893</v>
      </c>
      <c r="F61" s="782" t="s">
        <v>823</v>
      </c>
      <c r="G61" s="724"/>
      <c r="H61" s="1079"/>
      <c r="I61" s="724"/>
      <c r="J61" s="1079"/>
      <c r="K61" s="345"/>
      <c r="X61" s="814">
        <v>0</v>
      </c>
    </row>
    <row s="2774" customFormat="1" customHeight="1" ht="22.5" hidden="1">
      <c r="A62" s="2448"/>
      <c r="B62" s="567" t="s">
        <v>591</v>
      </c>
      <c r="D62" s="721" t="s">
        <v>112</v>
      </c>
      <c r="E62" s="722" t="s">
        <v>894</v>
      </c>
      <c r="F62" s="782" t="s">
        <v>309</v>
      </c>
      <c r="G62" s="438"/>
      <c r="H62" s="1079"/>
      <c r="I62" s="438"/>
      <c r="J62" s="1079"/>
      <c r="K62" s="345" t="s">
        <v>634</v>
      </c>
      <c r="X62" s="814">
        <v>0</v>
      </c>
    </row>
    <row s="2774" customFormat="1" customHeight="1" ht="45" hidden="1">
      <c r="A63" s="2448"/>
      <c r="B63" s="567" t="s">
        <v>591</v>
      </c>
      <c r="D63" s="721" t="s">
        <v>895</v>
      </c>
      <c r="E63" s="723" t="s">
        <v>896</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c r="A65" s="2448" t="s">
        <v>897</v>
      </c>
      <c r="B65" s="567"/>
      <c r="D65" s="721">
        <v>1</v>
      </c>
      <c r="E65" s="800" t="s">
        <v>898</v>
      </c>
      <c r="F65" s="796" t="s">
        <v>813</v>
      </c>
      <c r="G65" s="797"/>
      <c r="H65" s="1085"/>
      <c r="I65" s="797"/>
      <c r="J65" s="1085"/>
      <c r="K65" s="357" t="s">
        <v>899</v>
      </c>
      <c r="X65" s="814">
        <v>0</v>
      </c>
    </row>
    <row s="2774" customFormat="1" customHeight="1" ht="56.25">
      <c r="A66" s="2448"/>
      <c r="B66" s="567"/>
      <c r="D66" s="799" t="s">
        <v>110</v>
      </c>
      <c r="E66" s="763" t="s">
        <v>900</v>
      </c>
      <c r="F66" s="716" t="s">
        <v>549</v>
      </c>
      <c r="G66" s="716" t="s">
        <v>549</v>
      </c>
      <c r="H66" s="575"/>
      <c r="I66" s="716" t="s">
        <v>549</v>
      </c>
      <c r="J66" s="575"/>
      <c r="K66" s="345"/>
      <c r="X66" s="814">
        <v>0</v>
      </c>
    </row>
    <row s="2774" customFormat="1" customHeight="1" ht="33.75">
      <c r="A67" s="2448"/>
      <c r="B67" s="567"/>
      <c r="D67" s="799" t="s">
        <v>712</v>
      </c>
      <c r="E67" s="1010" t="s">
        <v>901</v>
      </c>
      <c r="F67" s="716" t="s">
        <v>865</v>
      </c>
      <c r="G67" s="783"/>
      <c r="H67" s="575"/>
      <c r="I67" s="783"/>
      <c r="J67" s="575"/>
      <c r="K67" s="345"/>
      <c r="X67" s="814">
        <v>0</v>
      </c>
    </row>
    <row s="2774" customFormat="1" customHeight="1" ht="22.5">
      <c r="A68" s="2448"/>
      <c r="B68" s="567"/>
      <c r="D68" s="799" t="s">
        <v>310</v>
      </c>
      <c r="E68" s="1010" t="s">
        <v>902</v>
      </c>
      <c r="F68" s="716" t="s">
        <v>865</v>
      </c>
      <c r="G68" s="783"/>
      <c r="H68" s="575"/>
      <c r="I68" s="783"/>
      <c r="J68" s="575"/>
      <c r="K68" s="345"/>
      <c r="X68" s="814">
        <v>0</v>
      </c>
    </row>
    <row s="2774" customFormat="1" customHeight="1" ht="22.5">
      <c r="A69" s="2448"/>
      <c r="B69" s="567"/>
      <c r="D69" s="799" t="s">
        <v>313</v>
      </c>
      <c r="E69" s="1010" t="s">
        <v>903</v>
      </c>
      <c r="F69" s="777" t="s">
        <v>561</v>
      </c>
      <c r="G69" s="798"/>
      <c r="H69" s="575"/>
      <c r="I69" s="798"/>
      <c r="J69" s="575"/>
      <c r="K69" s="345"/>
      <c r="X69" s="814">
        <v>0</v>
      </c>
    </row>
    <row s="2774" customFormat="1" customHeight="1" ht="22.5">
      <c r="A70" s="2448"/>
      <c r="B70" s="567"/>
      <c r="D70" s="799" t="s">
        <v>732</v>
      </c>
      <c r="E70" s="1010" t="s">
        <v>904</v>
      </c>
      <c r="F70" s="777" t="s">
        <v>561</v>
      </c>
      <c r="G70" s="798"/>
      <c r="H70" s="575"/>
      <c r="I70" s="798"/>
      <c r="J70" s="575"/>
      <c r="K70" s="345"/>
      <c r="X70" s="814">
        <v>0</v>
      </c>
    </row>
    <row s="2774" customFormat="1" customHeight="1" ht="22.5">
      <c r="A71" s="2448"/>
      <c r="B71" s="567"/>
      <c r="D71" s="721" t="s">
        <v>91</v>
      </c>
      <c r="E71" s="722" t="s">
        <v>905</v>
      </c>
      <c r="F71" s="716" t="s">
        <v>865</v>
      </c>
      <c r="G71" s="613"/>
      <c r="H71" s="1086"/>
      <c r="I71" s="613"/>
      <c r="J71" s="1086"/>
      <c r="K71" s="358"/>
      <c r="X71" s="814">
        <v>0</v>
      </c>
    </row>
    <row s="2774" customFormat="1" customHeight="1" ht="56.25">
      <c r="A72" s="2448"/>
      <c r="B72" s="567"/>
      <c r="D72" s="721" t="s">
        <v>92</v>
      </c>
      <c r="E72" s="722" t="s">
        <v>906</v>
      </c>
      <c r="F72" s="777" t="s">
        <v>561</v>
      </c>
      <c r="G72" s="798"/>
      <c r="H72" s="1079"/>
      <c r="I72" s="798"/>
      <c r="J72" s="1079"/>
      <c r="K72" s="358"/>
      <c r="X72" s="814">
        <v>0</v>
      </c>
    </row>
    <row s="2774" customFormat="1" customHeight="1" ht="33.75">
      <c r="A73" s="2448"/>
      <c r="B73" s="567"/>
      <c r="D73" s="721" t="s">
        <v>111</v>
      </c>
      <c r="E73" s="722" t="s">
        <v>907</v>
      </c>
      <c r="F73" s="782" t="s">
        <v>823</v>
      </c>
      <c r="G73" s="724"/>
      <c r="H73" s="1079"/>
      <c r="I73" s="724"/>
      <c r="J73" s="1079"/>
      <c r="K73" s="345"/>
      <c r="X73" s="814">
        <v>0</v>
      </c>
    </row>
    <row s="2774" customFormat="1" customHeight="1" ht="22.5">
      <c r="A74" s="2448"/>
      <c r="B74" s="567" t="s">
        <v>591</v>
      </c>
      <c r="D74" s="721" t="s">
        <v>93</v>
      </c>
      <c r="E74" s="722" t="s">
        <v>908</v>
      </c>
      <c r="F74" s="782" t="s">
        <v>309</v>
      </c>
      <c r="G74" s="438"/>
      <c r="H74" s="1079"/>
      <c r="I74" s="438"/>
      <c r="J74" s="1079"/>
      <c r="K74" s="345" t="s">
        <v>634</v>
      </c>
      <c r="X74" s="814">
        <v>0</v>
      </c>
    </row>
    <row s="2774" customFormat="1" customHeight="1" ht="45">
      <c r="A75" s="2448"/>
      <c r="B75" s="567" t="s">
        <v>591</v>
      </c>
      <c r="D75" s="721" t="s">
        <v>655</v>
      </c>
      <c r="E75" s="723" t="s">
        <v>909</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910</v>
      </c>
      <c r="B77" s="567"/>
      <c r="D77" s="721">
        <v>1</v>
      </c>
      <c r="E77" s="722" t="s">
        <v>911</v>
      </c>
      <c r="F77" s="777" t="s">
        <v>813</v>
      </c>
      <c r="G77" s="780"/>
      <c r="H77" s="1079"/>
      <c r="I77" s="780"/>
      <c r="J77" s="1079"/>
      <c r="K77" s="345" t="s">
        <v>912</v>
      </c>
      <c r="X77" s="814">
        <v>0</v>
      </c>
    </row>
    <row s="2774" customFormat="1" customHeight="1" ht="11.25" hidden="1">
      <c r="A78" s="2448"/>
      <c r="B78" s="567"/>
      <c r="D78" s="721" t="s">
        <v>110</v>
      </c>
      <c r="E78" s="722" t="s">
        <v>913</v>
      </c>
      <c r="F78" s="777" t="s">
        <v>813</v>
      </c>
      <c r="G78" s="780"/>
      <c r="H78" s="1079"/>
      <c r="I78" s="780"/>
      <c r="J78" s="1079"/>
      <c r="K78" s="345" t="s">
        <v>914</v>
      </c>
      <c r="X78" s="814">
        <v>0</v>
      </c>
    </row>
    <row s="2774" customFormat="1" customHeight="1" ht="22.5" hidden="1">
      <c r="A79" s="2448"/>
      <c r="B79" s="567"/>
      <c r="D79" s="721" t="s">
        <v>91</v>
      </c>
      <c r="E79" s="778" t="s">
        <v>915</v>
      </c>
      <c r="F79" s="716" t="s">
        <v>862</v>
      </c>
      <c r="G79" s="780"/>
      <c r="H79" s="1079"/>
      <c r="I79" s="780"/>
      <c r="J79" s="1079"/>
      <c r="K79" s="345" t="s">
        <v>916</v>
      </c>
      <c r="X79" s="814">
        <v>0</v>
      </c>
    </row>
    <row s="2774" customFormat="1" customHeight="1" ht="11.25" hidden="1">
      <c r="A80" s="2448"/>
      <c r="B80" s="567"/>
      <c r="D80" s="721" t="s">
        <v>327</v>
      </c>
      <c r="E80" s="779" t="s">
        <v>917</v>
      </c>
      <c r="F80" s="716" t="s">
        <v>862</v>
      </c>
      <c r="G80" s="780"/>
      <c r="H80" s="1079"/>
      <c r="I80" s="780"/>
      <c r="J80" s="1079"/>
      <c r="K80" s="345"/>
      <c r="X80" s="814">
        <v>0</v>
      </c>
    </row>
    <row s="2774" customFormat="1" customHeight="1" ht="11.25" hidden="1">
      <c r="A81" s="2448"/>
      <c r="B81" s="567"/>
      <c r="D81" s="721" t="s">
        <v>335</v>
      </c>
      <c r="E81" s="779" t="s">
        <v>918</v>
      </c>
      <c r="F81" s="716" t="s">
        <v>862</v>
      </c>
      <c r="G81" s="780"/>
      <c r="H81" s="1079"/>
      <c r="I81" s="780"/>
      <c r="J81" s="1079"/>
      <c r="K81" s="345"/>
      <c r="X81" s="814">
        <v>0</v>
      </c>
    </row>
    <row s="2774" customFormat="1" customHeight="1" ht="11.25" hidden="1">
      <c r="A82" s="2448"/>
      <c r="B82" s="567"/>
      <c r="D82" s="721" t="s">
        <v>337</v>
      </c>
      <c r="E82" s="779" t="s">
        <v>919</v>
      </c>
      <c r="F82" s="716" t="s">
        <v>862</v>
      </c>
      <c r="G82" s="780"/>
      <c r="H82" s="1079"/>
      <c r="I82" s="780"/>
      <c r="J82" s="1079"/>
      <c r="K82" s="345"/>
      <c r="X82" s="814">
        <v>0</v>
      </c>
    </row>
    <row s="2774" customFormat="1" customHeight="1" ht="11.25" hidden="1">
      <c r="A83" s="2448"/>
      <c r="B83" s="567"/>
      <c r="D83" s="721" t="s">
        <v>339</v>
      </c>
      <c r="E83" s="779" t="s">
        <v>920</v>
      </c>
      <c r="F83" s="716" t="s">
        <v>862</v>
      </c>
      <c r="G83" s="780"/>
      <c r="H83" s="1079"/>
      <c r="I83" s="780"/>
      <c r="J83" s="1079"/>
      <c r="K83" s="345"/>
      <c r="X83" s="814">
        <v>0</v>
      </c>
    </row>
    <row s="2774" customFormat="1" customHeight="1" ht="11.25" hidden="1">
      <c r="A84" s="2448"/>
      <c r="B84" s="567"/>
      <c r="D84" s="721" t="s">
        <v>921</v>
      </c>
      <c r="E84" s="779" t="s">
        <v>922</v>
      </c>
      <c r="F84" s="716" t="s">
        <v>862</v>
      </c>
      <c r="G84" s="780"/>
      <c r="H84" s="1079"/>
      <c r="I84" s="780"/>
      <c r="J84" s="1079"/>
      <c r="K84" s="345"/>
      <c r="X84" s="814">
        <v>0</v>
      </c>
    </row>
    <row s="2774" customFormat="1" customHeight="1" ht="11.25" hidden="1">
      <c r="A85" s="2448"/>
      <c r="B85" s="567"/>
      <c r="D85" s="721" t="s">
        <v>923</v>
      </c>
      <c r="E85" s="779" t="s">
        <v>924</v>
      </c>
      <c r="F85" s="716" t="s">
        <v>862</v>
      </c>
      <c r="G85" s="780"/>
      <c r="H85" s="1079"/>
      <c r="I85" s="780"/>
      <c r="J85" s="1079"/>
      <c r="K85" s="345"/>
      <c r="X85" s="814">
        <v>0</v>
      </c>
    </row>
    <row s="2774" customFormat="1" customHeight="1" ht="11.25" hidden="1">
      <c r="A86" s="2448"/>
      <c r="B86" s="567"/>
      <c r="D86" s="721" t="s">
        <v>925</v>
      </c>
      <c r="E86" s="779" t="s">
        <v>926</v>
      </c>
      <c r="F86" s="716" t="s">
        <v>862</v>
      </c>
      <c r="G86" s="780"/>
      <c r="H86" s="1079"/>
      <c r="I86" s="780"/>
      <c r="J86" s="1079"/>
      <c r="K86" s="345"/>
      <c r="X86" s="814">
        <v>0</v>
      </c>
    </row>
    <row s="2774" customFormat="1" customHeight="1" ht="45" hidden="1">
      <c r="A87" s="2448"/>
      <c r="B87" s="567"/>
      <c r="D87" s="721" t="s">
        <v>92</v>
      </c>
      <c r="E87" s="722" t="s">
        <v>927</v>
      </c>
      <c r="F87" s="716" t="s">
        <v>862</v>
      </c>
      <c r="G87" s="780"/>
      <c r="H87" s="1079"/>
      <c r="I87" s="780"/>
      <c r="J87" s="1079"/>
      <c r="K87" s="345" t="s">
        <v>928</v>
      </c>
      <c r="X87" s="814">
        <v>0</v>
      </c>
    </row>
    <row s="2774" customFormat="1" customHeight="1" ht="11.25" hidden="1">
      <c r="A88" s="2448"/>
      <c r="B88" s="567"/>
      <c r="D88" s="721" t="s">
        <v>757</v>
      </c>
      <c r="E88" s="779" t="s">
        <v>917</v>
      </c>
      <c r="F88" s="716" t="s">
        <v>862</v>
      </c>
      <c r="G88" s="780"/>
      <c r="H88" s="1079"/>
      <c r="I88" s="780"/>
      <c r="J88" s="1079"/>
      <c r="K88" s="345"/>
      <c r="X88" s="814">
        <v>0</v>
      </c>
    </row>
    <row s="2774" customFormat="1" customHeight="1" ht="11.25" hidden="1">
      <c r="A89" s="2448"/>
      <c r="B89" s="567"/>
      <c r="D89" s="721" t="s">
        <v>799</v>
      </c>
      <c r="E89" s="779" t="s">
        <v>918</v>
      </c>
      <c r="F89" s="716" t="s">
        <v>862</v>
      </c>
      <c r="G89" s="780"/>
      <c r="H89" s="1079"/>
      <c r="I89" s="780"/>
      <c r="J89" s="1079"/>
      <c r="K89" s="345"/>
      <c r="X89" s="814">
        <v>0</v>
      </c>
    </row>
    <row s="2774" customFormat="1" customHeight="1" ht="11.25" hidden="1">
      <c r="A90" s="2448"/>
      <c r="B90" s="567"/>
      <c r="D90" s="721" t="s">
        <v>802</v>
      </c>
      <c r="E90" s="779" t="s">
        <v>919</v>
      </c>
      <c r="F90" s="716" t="s">
        <v>862</v>
      </c>
      <c r="G90" s="780"/>
      <c r="H90" s="1079"/>
      <c r="I90" s="780"/>
      <c r="J90" s="1079"/>
      <c r="K90" s="345"/>
      <c r="X90" s="814">
        <v>0</v>
      </c>
    </row>
    <row s="2774" customFormat="1" customHeight="1" ht="11.25" hidden="1">
      <c r="A91" s="2448"/>
      <c r="B91" s="567"/>
      <c r="D91" s="721" t="s">
        <v>880</v>
      </c>
      <c r="E91" s="779" t="s">
        <v>920</v>
      </c>
      <c r="F91" s="716" t="s">
        <v>862</v>
      </c>
      <c r="G91" s="780"/>
      <c r="H91" s="1079"/>
      <c r="I91" s="780"/>
      <c r="J91" s="1079"/>
      <c r="K91" s="345"/>
      <c r="X91" s="814">
        <v>0</v>
      </c>
    </row>
    <row s="2774" customFormat="1" customHeight="1" ht="11.25" hidden="1">
      <c r="A92" s="2448"/>
      <c r="B92" s="567"/>
      <c r="D92" s="721" t="s">
        <v>882</v>
      </c>
      <c r="E92" s="779" t="s">
        <v>922</v>
      </c>
      <c r="F92" s="716" t="s">
        <v>862</v>
      </c>
      <c r="G92" s="780"/>
      <c r="H92" s="1079"/>
      <c r="I92" s="780"/>
      <c r="J92" s="1079"/>
      <c r="K92" s="345"/>
      <c r="X92" s="814">
        <v>0</v>
      </c>
    </row>
    <row s="2774" customFormat="1" customHeight="1" ht="11.25" hidden="1">
      <c r="A93" s="2448"/>
      <c r="B93" s="567"/>
      <c r="D93" s="721" t="s">
        <v>929</v>
      </c>
      <c r="E93" s="779" t="s">
        <v>924</v>
      </c>
      <c r="F93" s="716" t="s">
        <v>862</v>
      </c>
      <c r="G93" s="780"/>
      <c r="H93" s="1079"/>
      <c r="I93" s="780"/>
      <c r="J93" s="1079"/>
      <c r="K93" s="345"/>
      <c r="X93" s="814">
        <v>0</v>
      </c>
    </row>
    <row s="2774" customFormat="1" customHeight="1" ht="11.25" hidden="1">
      <c r="A94" s="2448"/>
      <c r="B94" s="567"/>
      <c r="D94" s="721" t="s">
        <v>930</v>
      </c>
      <c r="E94" s="779" t="s">
        <v>926</v>
      </c>
      <c r="F94" s="716" t="s">
        <v>862</v>
      </c>
      <c r="G94" s="780"/>
      <c r="H94" s="1079"/>
      <c r="I94" s="780"/>
      <c r="J94" s="1079"/>
      <c r="K94" s="345"/>
      <c r="X94" s="814">
        <v>0</v>
      </c>
    </row>
    <row s="2774" customFormat="1" customHeight="1" ht="24.75" hidden="1">
      <c r="A95" s="2448"/>
      <c r="B95" s="567"/>
      <c r="D95" s="721" t="s">
        <v>111</v>
      </c>
      <c r="E95" s="722" t="s">
        <v>931</v>
      </c>
      <c r="F95" s="781" t="s">
        <v>561</v>
      </c>
      <c r="G95" s="783"/>
      <c r="H95" s="1079"/>
      <c r="I95" s="783"/>
      <c r="J95" s="1079"/>
      <c r="K95" s="345" t="s">
        <v>932</v>
      </c>
      <c r="X95" s="814">
        <v>0</v>
      </c>
    </row>
    <row s="2774" customFormat="1" customHeight="1" ht="33.75" hidden="1">
      <c r="A96" s="2448"/>
      <c r="B96" s="567"/>
      <c r="D96" s="721" t="s">
        <v>93</v>
      </c>
      <c r="E96" s="722" t="s">
        <v>933</v>
      </c>
      <c r="F96" s="782" t="s">
        <v>823</v>
      </c>
      <c r="G96" s="784"/>
      <c r="H96" s="1079"/>
      <c r="I96" s="784"/>
      <c r="J96" s="1079"/>
      <c r="K96" s="345"/>
      <c r="X96" s="814">
        <v>0</v>
      </c>
    </row>
    <row s="2774" customFormat="1" customHeight="1" ht="22.5" hidden="1">
      <c r="A97" s="2448"/>
      <c r="B97" s="567" t="s">
        <v>591</v>
      </c>
      <c r="D97" s="721" t="s">
        <v>94</v>
      </c>
      <c r="E97" s="722" t="s">
        <v>934</v>
      </c>
      <c r="F97" s="782" t="s">
        <v>309</v>
      </c>
      <c r="G97" s="441"/>
      <c r="H97" s="1079"/>
      <c r="I97" s="441"/>
      <c r="J97" s="1079"/>
      <c r="K97" s="345" t="s">
        <v>634</v>
      </c>
      <c r="X97" s="814">
        <v>0</v>
      </c>
    </row>
    <row s="2774" customFormat="1" customHeight="1" ht="45" hidden="1">
      <c r="A98" s="2448"/>
      <c r="B98" s="567" t="s">
        <v>591</v>
      </c>
      <c r="D98" s="721" t="s">
        <v>935</v>
      </c>
      <c r="E98" s="723" t="s">
        <v>936</v>
      </c>
      <c r="F98" s="777" t="s">
        <v>309</v>
      </c>
      <c r="G98" s="441"/>
      <c r="H98" s="1079"/>
      <c r="I98" s="441"/>
      <c r="J98" s="1079"/>
      <c r="K98" s="345" t="s">
        <v>634</v>
      </c>
      <c r="X98" s="814">
        <v>0</v>
      </c>
    </row>
    <row s="2774" customFormat="1" customHeight="1" ht="95.25" hidden="1">
      <c r="A99" s="2448"/>
      <c r="B99" s="567" t="s">
        <v>591</v>
      </c>
      <c r="D99" s="721" t="s">
        <v>112</v>
      </c>
      <c r="E99" s="722" t="s">
        <v>937</v>
      </c>
      <c r="F99" s="777" t="s">
        <v>309</v>
      </c>
      <c r="G99" s="441"/>
      <c r="H99" s="1079"/>
      <c r="I99" s="441"/>
      <c r="J99" s="1079"/>
      <c r="K99" s="345" t="s">
        <v>634</v>
      </c>
      <c r="X99" s="814">
        <v>0</v>
      </c>
    </row>
    <row s="2774" customFormat="1" customHeight="1" ht="22.5" hidden="1">
      <c r="A100" s="2448"/>
      <c r="B100" s="567" t="s">
        <v>591</v>
      </c>
      <c r="D100" s="721" t="s">
        <v>148</v>
      </c>
      <c r="E100" s="722" t="s">
        <v>938</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835BB-CF8E-555D-AFE7-B8223CDE57A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246"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692</v>
      </c>
      <c r="D3" s="745" t="str">
        <f>B3&amp;".1"</f>
        <v>.1</v>
      </c>
      <c r="E3" s="746" t="s">
        <v>939</v>
      </c>
      <c r="F3" s="747" t="s">
        <v>309</v>
      </c>
      <c r="G3" s="742"/>
      <c r="H3" s="457"/>
      <c r="I3" s="742"/>
      <c r="J3" s="457"/>
      <c r="K3" s="345" t="s">
        <v>940</v>
      </c>
      <c r="V3" s="561">
        <v>0</v>
      </c>
    </row>
    <row customHeight="1" ht="15" hidden="1">
      <c r="A4" s="561"/>
      <c r="B4" s="2453"/>
      <c r="C4" s="2454"/>
      <c r="D4" s="745" t="str">
        <f>B3&amp;".2"</f>
        <v>.2</v>
      </c>
      <c r="E4" s="746" t="s">
        <v>941</v>
      </c>
      <c r="F4" s="747" t="s">
        <v>309</v>
      </c>
      <c r="G4" s="1794" t="s">
        <v>28</v>
      </c>
      <c r="H4" s="457"/>
      <c r="I4" s="1794" t="s">
        <v>28</v>
      </c>
      <c r="J4" s="457"/>
      <c r="K4" s="345" t="s">
        <v>942</v>
      </c>
      <c r="V4" s="561">
        <v>0</v>
      </c>
    </row>
    <row s="2849" customFormat="1" customHeight="1" ht="15" hidden="1">
      <c r="C5" s="728"/>
      <c r="U5" s="476"/>
      <c r="V5" s="473">
        <v>0</v>
      </c>
    </row>
    <row customHeight="1" ht="22.5" hidden="1">
      <c r="A6" s="561"/>
      <c r="B6" s="2453"/>
      <c r="C6" s="2454" t="s">
        <v>692</v>
      </c>
      <c r="D6" s="745" t="str">
        <f>B6&amp;".1"</f>
        <v>.1</v>
      </c>
      <c r="E6" s="746" t="s">
        <v>943</v>
      </c>
      <c r="F6" s="747" t="s">
        <v>309</v>
      </c>
      <c r="G6" s="742"/>
      <c r="H6" s="457"/>
      <c r="I6" s="742"/>
      <c r="J6" s="457"/>
      <c r="K6" s="345" t="s">
        <v>944</v>
      </c>
      <c r="V6" s="561">
        <v>0</v>
      </c>
    </row>
    <row customHeight="1" ht="15" hidden="1">
      <c r="A7" s="561"/>
      <c r="B7" s="2453"/>
      <c r="C7" s="2454"/>
      <c r="D7" s="745" t="str">
        <f>B6&amp;".2"</f>
        <v>.2</v>
      </c>
      <c r="E7" s="746" t="s">
        <v>941</v>
      </c>
      <c r="F7" s="747" t="s">
        <v>309</v>
      </c>
      <c r="G7" s="1794" t="s">
        <v>28</v>
      </c>
      <c r="H7" s="457"/>
      <c r="I7" s="1794" t="s">
        <v>28</v>
      </c>
      <c r="J7" s="457"/>
      <c r="K7" s="345" t="s">
        <v>942</v>
      </c>
      <c r="V7" s="561">
        <v>0</v>
      </c>
    </row>
    <row s="2849" customFormat="1" customHeight="1" ht="15" hidden="1">
      <c r="C8" s="728"/>
      <c r="U8" s="476"/>
      <c r="V8" s="473">
        <v>0</v>
      </c>
    </row>
    <row customHeight="1" ht="22.5" hidden="1">
      <c r="A9" s="561"/>
      <c r="B9" s="2453"/>
      <c r="C9" s="2454" t="s">
        <v>692</v>
      </c>
      <c r="D9" s="745" t="str">
        <f>B9&amp;".1"</f>
        <v>.1</v>
      </c>
      <c r="E9" s="746" t="s">
        <v>945</v>
      </c>
      <c r="F9" s="747" t="s">
        <v>309</v>
      </c>
      <c r="G9" s="753" t="s">
        <v>28</v>
      </c>
      <c r="H9" s="457" t="s">
        <v>28</v>
      </c>
      <c r="I9" s="753" t="s">
        <v>28</v>
      </c>
      <c r="J9" s="457" t="s">
        <v>28</v>
      </c>
      <c r="K9" s="345"/>
      <c r="V9" s="561">
        <v>0</v>
      </c>
    </row>
    <row customHeight="1" ht="15" hidden="1">
      <c r="A10" s="561"/>
      <c r="B10" s="2453"/>
      <c r="C10" s="2454"/>
      <c r="D10" s="745" t="str">
        <f>B9&amp;".2"</f>
        <v>.2</v>
      </c>
      <c r="E10" s="746" t="s">
        <v>946</v>
      </c>
      <c r="F10" s="747" t="s">
        <v>309</v>
      </c>
      <c r="G10" s="1788" t="s">
        <v>28</v>
      </c>
      <c r="H10" s="457" t="s">
        <v>28</v>
      </c>
      <c r="I10" s="1788" t="s">
        <v>28</v>
      </c>
      <c r="J10" s="457" t="s">
        <v>28</v>
      </c>
      <c r="K10" s="345" t="s">
        <v>947</v>
      </c>
      <c r="V10" s="561">
        <v>0</v>
      </c>
    </row>
    <row customHeight="1" ht="15" hidden="1">
      <c r="A11" s="561"/>
      <c r="B11" s="2453"/>
      <c r="C11" s="2454"/>
      <c r="D11" s="745" t="str">
        <f>B9&amp;".3"</f>
        <v>.3</v>
      </c>
      <c r="E11" s="746" t="s">
        <v>948</v>
      </c>
      <c r="F11" s="747" t="s">
        <v>309</v>
      </c>
      <c r="G11" s="1788" t="s">
        <v>28</v>
      </c>
      <c r="H11" s="457" t="s">
        <v>28</v>
      </c>
      <c r="I11" s="1788" t="s">
        <v>28</v>
      </c>
      <c r="J11" s="457" t="s">
        <v>28</v>
      </c>
      <c r="K11" s="345" t="s">
        <v>949</v>
      </c>
      <c r="V11" s="561">
        <v>0</v>
      </c>
    </row>
    <row s="2849" customFormat="1" customHeight="1" ht="15" hidden="1">
      <c r="C12" s="728"/>
      <c r="U12" s="476"/>
      <c r="V12" s="473">
        <v>0</v>
      </c>
    </row>
    <row customHeight="1" ht="33.75" hidden="1">
      <c r="A13" s="561"/>
      <c r="B13" s="2453"/>
      <c r="C13" s="2454" t="s">
        <v>692</v>
      </c>
      <c r="D13" s="745" t="str">
        <f>B13&amp;".1"</f>
        <v>.1</v>
      </c>
      <c r="E13" s="746" t="s">
        <v>950</v>
      </c>
      <c r="F13" s="747" t="s">
        <v>309</v>
      </c>
      <c r="G13" s="753" t="s">
        <v>28</v>
      </c>
      <c r="H13" s="457" t="s">
        <v>28</v>
      </c>
      <c r="I13" s="753" t="s">
        <v>28</v>
      </c>
      <c r="J13" s="457" t="s">
        <v>28</v>
      </c>
      <c r="K13" s="345" t="s">
        <v>951</v>
      </c>
      <c r="V13" s="561">
        <v>0</v>
      </c>
    </row>
    <row customHeight="1" ht="15" hidden="1">
      <c r="B14" s="2453"/>
      <c r="C14" s="2454"/>
      <c r="D14" s="745" t="str">
        <f>B13&amp;".2"</f>
        <v>.2</v>
      </c>
      <c r="E14" s="746" t="s">
        <v>952</v>
      </c>
      <c r="F14" s="747" t="s">
        <v>309</v>
      </c>
      <c r="G14" s="1788" t="s">
        <v>28</v>
      </c>
      <c r="H14" s="457" t="s">
        <v>28</v>
      </c>
      <c r="I14" s="1788" t="s">
        <v>28</v>
      </c>
      <c r="J14" s="457" t="s">
        <v>28</v>
      </c>
      <c r="K14" s="345" t="s">
        <v>953</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АО "Мурманэнергосбыт"</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89</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956</v>
      </c>
      <c r="F34" s="876" t="s">
        <v>309</v>
      </c>
      <c r="G34" s="876" t="s">
        <v>309</v>
      </c>
      <c r="H34" s="876" t="s">
        <v>309</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309</v>
      </c>
      <c r="G36" s="870" t="s">
        <v>960</v>
      </c>
      <c r="H36" s="869" t="s">
        <v>309</v>
      </c>
      <c r="I36" s="580" t="s">
        <v>960</v>
      </c>
      <c r="J36" s="747" t="s">
        <v>309</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309</v>
      </c>
      <c r="G38" s="870" t="s">
        <v>960</v>
      </c>
      <c r="H38" s="871" t="s">
        <v>309</v>
      </c>
      <c r="I38" s="580" t="s">
        <v>960</v>
      </c>
      <c r="J38" s="577" t="s">
        <v>309</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96912-DE5E-65E4-AE4F-3104C83AD8C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0"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АО "Мурманэнергосбыт"</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90</v>
      </c>
      <c r="R10" s="971" t="s">
        <v>981</v>
      </c>
      <c r="S10" s="971" t="s">
        <v>982</v>
      </c>
      <c r="T10" s="972" t="s">
        <v>983</v>
      </c>
      <c r="U10" s="971" t="s">
        <v>90</v>
      </c>
      <c r="V10" s="971" t="s">
        <v>984</v>
      </c>
      <c r="W10" s="971" t="s">
        <v>982</v>
      </c>
      <c r="X10" s="972" t="s">
        <v>983</v>
      </c>
      <c r="Y10" s="357" t="s">
        <v>985</v>
      </c>
      <c r="Z10" s="2157" t="s">
        <v>89</v>
      </c>
      <c r="AA10" s="2159"/>
      <c r="AB10" s="1105" t="s">
        <v>986</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1A4A-4F59-A42F-537B-96851B2F212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0"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АО "Мурманэнергосбыт"</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1010</v>
      </c>
      <c r="K12" s="2183"/>
      <c r="L12" s="2288"/>
      <c r="M12" s="2288"/>
      <c r="N12" s="2183"/>
      <c r="O12" s="2183"/>
      <c r="P12" s="2474"/>
      <c r="Q12" s="2474"/>
      <c r="R12" s="2474"/>
      <c r="S12" s="1190" t="s">
        <v>87</v>
      </c>
      <c r="T12" s="1190" t="s">
        <v>88</v>
      </c>
      <c r="U12" s="1190" t="s">
        <v>86</v>
      </c>
      <c r="V12" s="1190" t="s">
        <v>1011</v>
      </c>
      <c r="W12" s="1190" t="s">
        <v>86</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EFC0E-91A8-76DF-505A-DE10822DDB1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0"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АО "Мурманэнергосбыт"</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310</v>
      </c>
      <c r="G30" s="1293" t="s">
        <v>1051</v>
      </c>
      <c r="H30" s="1292">
        <f>SUM(I30:J30)</f>
        <v>0</v>
      </c>
      <c r="I30" s="1291"/>
      <c r="J30" s="1281"/>
      <c r="K30" s="1290"/>
      <c r="W30" s="1211">
        <v>11</v>
      </c>
    </row>
    <row customHeight="1" ht="11.549999999999999">
      <c r="F31" s="1286" t="s">
        <v>313</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327</v>
      </c>
      <c r="G33" s="1293" t="s">
        <v>1054</v>
      </c>
      <c r="H33" s="1292">
        <f>SUM(I33:J33)</f>
        <v>0</v>
      </c>
      <c r="I33" s="1291"/>
      <c r="J33" s="1281"/>
      <c r="K33" s="1290"/>
      <c r="W33" s="1211">
        <v>46</v>
      </c>
    </row>
    <row customHeight="1" ht="11.549999999999999">
      <c r="F34" s="1286" t="s">
        <v>335</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310</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313</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A4997-432E-8D6D-A2BB-A6B70C91DF5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5" width="4.7109375" hidden="1" customWidth="1"/>
    <col min="2" max="2" style="4478" width="4.7109375" hidden="1" customWidth="1"/>
    <col min="3" max="4" style="4475" width="4.7109375" hidden="1" customWidth="1"/>
    <col min="5" max="5" style="4475" width="3.00390625" customWidth="1"/>
    <col min="6" max="6" style="4475" width="6.00390625" customWidth="1"/>
    <col min="7" max="7" style="4475" width="18.00390625" customWidth="1"/>
    <col min="8" max="8" style="4475" width="27.00390625" customWidth="1"/>
    <col min="9" max="9" style="4475" width="18.00390625" customWidth="1"/>
    <col min="10" max="14" style="4475" width="0.8515625" hidden="1" customWidth="1"/>
    <col min="15" max="28" style="4475" width="21.7109375" hidden="1" customWidth="1"/>
    <col min="29" max="71" style="4475" width="0.8515625" hidden="1" customWidth="1"/>
    <col min="72" max="79" style="4475" width="21.7109375" customWidth="1"/>
    <col min="80" max="81" style="4475" width="29.140625" customWidth="1"/>
    <col min="82" max="89" style="4475" width="21.7109375" customWidth="1"/>
    <col min="90" max="102" style="4475" width="0.7109375" customWidth="1"/>
    <col min="103" max="114" style="4475" width="21.7109375" hidden="1" customWidth="1"/>
    <col min="115" max="178" style="4475" width="0.7109375" hidden="1" customWidth="1"/>
    <col min="179" max="179" style="4475" width="0.140625" customWidth="1"/>
    <col min="180" max="184" style="4475" width="8.00390625" customWidth="1"/>
    <col min="185" max="185" style="4475" width="9.140625" hidden="1"/>
  </cols>
  <sheetData>
    <row s="4410" customFormat="1" customHeight="1" ht="12" hidden="1">
      <c r="B1" s="979"/>
      <c r="C1" s="980"/>
      <c r="D1" s="980"/>
      <c r="GC1" s="978" t="s">
        <v>14</v>
      </c>
    </row>
    <row s="441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1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АО "Мурманэнергосбыт"</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5"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5"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1112</v>
      </c>
      <c r="CC16" s="2489"/>
      <c r="CD16" s="2442" t="s">
        <v>561</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0"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0" customFormat="1" customHeight="1" ht="12.75">
      <c r="A22" s="997"/>
      <c r="B22" s="997"/>
      <c r="C22" s="997"/>
      <c r="D22" s="997"/>
      <c r="E22" s="997"/>
      <c r="FX22" s="997"/>
      <c r="FY22" s="997"/>
      <c r="FZ22" s="997"/>
      <c r="GA22" s="997"/>
      <c r="GB22" s="997"/>
      <c r="GC22" s="978">
        <v>12</v>
      </c>
    </row>
    <row s="447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1B89A-4332-1516-C7C5-B27E8144402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246" width="10.00390625" customWidth="1"/>
    <col min="19" max="19" style="2774" width="10.57421875" hidden="1"/>
  </cols>
  <sheetData>
    <row s="2849" customFormat="1" customHeight="1" ht="15" hidden="1">
      <c r="C1" s="728"/>
      <c r="H1" s="473">
        <v>4</v>
      </c>
      <c r="R1" s="476"/>
      <c r="S1" s="473" t="s">
        <v>14</v>
      </c>
    </row>
    <row customHeight="1" ht="22.5" hidden="1">
      <c r="C2" s="1984" t="s">
        <v>692</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АО "Мурманэнергосбыт"</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89</v>
      </c>
      <c r="E13" s="816" t="s">
        <v>305</v>
      </c>
      <c r="F13" s="816" t="s">
        <v>569</v>
      </c>
      <c r="G13" s="864" t="s">
        <v>306</v>
      </c>
      <c r="H13" s="810" t="s">
        <v>306</v>
      </c>
      <c r="I13" s="2183"/>
      <c r="S13" s="561">
        <v>34</v>
      </c>
    </row>
    <row customHeight="1" ht="15" hidden="1">
      <c r="C14" s="232"/>
      <c r="D14" s="649" t="s">
        <v>109</v>
      </c>
      <c r="E14" s="649" t="s">
        <v>110</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1118</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1118</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1118</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1119</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1120</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71542-84EE-2E3C-5CED-B51CE9C5181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АО "Мурманэнергосбыт"</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89</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309</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309</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110</v>
      </c>
      <c r="E23" s="253" t="s">
        <v>1126</v>
      </c>
      <c r="F23" s="1726" t="s">
        <v>309</v>
      </c>
      <c r="G23" s="401"/>
      <c r="I23" s="1680"/>
      <c r="J23" s="1680"/>
      <c r="Q23" s="1687">
        <v>0</v>
      </c>
    </row>
    <row s="2774" customFormat="1" customHeight="1" ht="14.25" hidden="1">
      <c r="A24" s="399"/>
      <c r="B24" s="1216"/>
      <c r="C24" s="432"/>
      <c r="D24" s="1729" t="s">
        <v>712</v>
      </c>
      <c r="E24" s="1728" t="s">
        <v>1127</v>
      </c>
      <c r="F24" s="1726" t="s">
        <v>309</v>
      </c>
      <c r="G24" s="393"/>
      <c r="I24" s="1680"/>
      <c r="J24" s="1680"/>
      <c r="Q24" s="1687">
        <v>0</v>
      </c>
    </row>
    <row s="2774" customFormat="1" customHeight="1" ht="14.25" hidden="1">
      <c r="A25" s="399"/>
      <c r="B25" s="1216"/>
      <c r="C25" s="432"/>
      <c r="D25" s="1729" t="s">
        <v>715</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F478F-5912-7E3B-1DA4-9B0CAC8D82BA}" mc:Ignorable="x14ac xr xr2 xr3">
  <sheetPr>
    <tabColor theme="6" tint="0.4"/>
  </sheetPr>
  <dimension ref="A1:M54"/>
  <sheetViews>
    <sheetView topLeftCell="A1" showGridLines="0" zoomScale="90" workbookViewId="0">
      <selection activeCell="G50" sqref="G50"/>
    </sheetView>
  </sheetViews>
  <sheetFormatPr defaultColWidth="10.57421875" customHeight="1" defaultRowHeight="14.25"/>
  <cols>
    <col min="1" max="1" style="2792" width="9.140625" hidden="1" customWidth="1"/>
    <col min="2" max="2" style="2849"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692</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692</v>
      </c>
      <c r="D4" s="1729"/>
      <c r="E4" s="261" t="s">
        <v>1130</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692</v>
      </c>
      <c r="D6" s="1729"/>
      <c r="E6" s="262" t="s">
        <v>1131</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692</v>
      </c>
      <c r="D8" s="1729"/>
      <c r="E8" s="262" t="s">
        <v>1132</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692</v>
      </c>
      <c r="D10" s="1729"/>
      <c r="E10" s="262" t="s">
        <v>1133</v>
      </c>
      <c r="F10" s="1726"/>
      <c r="G10" s="1730"/>
      <c r="H10" s="1726" t="s">
        <v>309</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АО "Мурманэнергосбыт"</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89</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4546">
        <v>45286</v>
      </c>
      <c r="H22" s="254" t="s">
        <v>309</v>
      </c>
      <c r="I22" s="207" t="s">
        <v>1137</v>
      </c>
      <c r="M22" s="139">
        <v>20</v>
      </c>
    </row>
    <row customHeight="1" ht="60">
      <c r="A23" s="1739"/>
      <c r="C23" s="152"/>
      <c r="D23" s="203" t="s">
        <v>1027</v>
      </c>
      <c r="E23" s="250" t="s">
        <v>1138</v>
      </c>
      <c r="F23" s="254"/>
      <c r="G23" s="313" t="s">
        <v>1139</v>
      </c>
      <c r="H23" s="269" t="s">
        <v>1140</v>
      </c>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309</v>
      </c>
      <c r="H24" s="269" t="s">
        <v>1142</v>
      </c>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t="s">
        <v>1143</v>
      </c>
      <c r="F26" s="254"/>
      <c r="G26" s="254" t="s">
        <v>309</v>
      </c>
      <c r="H26" s="269" t="s">
        <v>1144</v>
      </c>
      <c r="I26" s="2225" t="s">
        <v>1145</v>
      </c>
      <c r="M26" s="139">
        <v>14</v>
      </c>
    </row>
    <row s="4552" customFormat="1" customHeight="1" ht="18.75">
      <c r="A27" s="4553"/>
      <c r="B27" s="4554"/>
      <c r="C27" s="4555" t="s">
        <v>692</v>
      </c>
      <c r="D27" s="4556" t="s">
        <v>335</v>
      </c>
      <c r="E27" s="4557" t="s">
        <v>1146</v>
      </c>
      <c r="F27" s="4558"/>
      <c r="G27" s="4558" t="s">
        <v>309</v>
      </c>
      <c r="H27" s="4559" t="s">
        <v>1144</v>
      </c>
      <c r="I27" s="4560"/>
      <c r="J27" s="4560"/>
      <c r="K27" s="4561"/>
      <c r="L27" s="4561"/>
      <c r="M27" s="4560">
        <v>0</v>
      </c>
    </row>
    <row s="4560" customFormat="1" customHeight="1" ht="18.75">
      <c r="A28" s="4553"/>
      <c r="B28" s="4554"/>
      <c r="C28" s="4555" t="s">
        <v>692</v>
      </c>
      <c r="D28" s="4556" t="s">
        <v>337</v>
      </c>
      <c r="E28" s="4557" t="s">
        <v>1147</v>
      </c>
      <c r="F28" s="4558"/>
      <c r="G28" s="4558" t="s">
        <v>309</v>
      </c>
      <c r="H28" s="4559" t="s">
        <v>1144</v>
      </c>
      <c r="I28" s="4560"/>
      <c r="J28" s="4560"/>
      <c r="K28" s="4561"/>
      <c r="L28" s="4561"/>
      <c r="M28" s="4560">
        <v>0</v>
      </c>
    </row>
    <row s="4560" customFormat="1" customHeight="1" ht="18.75">
      <c r="A29" s="4553"/>
      <c r="B29" s="4554"/>
      <c r="C29" s="4555" t="s">
        <v>692</v>
      </c>
      <c r="D29" s="4556" t="s">
        <v>339</v>
      </c>
      <c r="E29" s="4557" t="s">
        <v>1148</v>
      </c>
      <c r="F29" s="4558"/>
      <c r="G29" s="4558" t="s">
        <v>309</v>
      </c>
      <c r="H29" s="4559" t="s">
        <v>1144</v>
      </c>
      <c r="I29" s="4560"/>
      <c r="J29" s="4560"/>
      <c r="K29" s="4561"/>
      <c r="L29" s="4561"/>
      <c r="M29" s="4560">
        <v>0</v>
      </c>
    </row>
    <row s="4560" customFormat="1" customHeight="1" ht="18.75">
      <c r="A30" s="4553"/>
      <c r="B30" s="4554"/>
      <c r="C30" s="4555" t="s">
        <v>692</v>
      </c>
      <c r="D30" s="4556" t="s">
        <v>921</v>
      </c>
      <c r="E30" s="4557" t="s">
        <v>1149</v>
      </c>
      <c r="F30" s="4558"/>
      <c r="G30" s="4558" t="s">
        <v>309</v>
      </c>
      <c r="H30" s="4559" t="s">
        <v>1144</v>
      </c>
      <c r="I30" s="4560"/>
      <c r="J30" s="4560"/>
      <c r="K30" s="4561"/>
      <c r="L30" s="4561"/>
      <c r="M30" s="4560">
        <v>0</v>
      </c>
    </row>
    <row s="4560" customFormat="1" customHeight="1" ht="18.75">
      <c r="A31" s="4553"/>
      <c r="B31" s="4554"/>
      <c r="C31" s="4555" t="s">
        <v>692</v>
      </c>
      <c r="D31" s="4556" t="s">
        <v>923</v>
      </c>
      <c r="E31" s="4557" t="s">
        <v>1150</v>
      </c>
      <c r="F31" s="4558"/>
      <c r="G31" s="4558" t="s">
        <v>309</v>
      </c>
      <c r="H31" s="4559" t="s">
        <v>1144</v>
      </c>
      <c r="I31" s="4560"/>
      <c r="J31" s="4560"/>
      <c r="K31" s="4561"/>
      <c r="L31" s="4561"/>
      <c r="M31" s="4560">
        <v>0</v>
      </c>
    </row>
    <row s="4560" customFormat="1" customHeight="1" ht="18.75">
      <c r="A32" s="4553"/>
      <c r="B32" s="4554"/>
      <c r="C32" s="4555" t="s">
        <v>692</v>
      </c>
      <c r="D32" s="4556" t="s">
        <v>925</v>
      </c>
      <c r="E32" s="4557" t="s">
        <v>1151</v>
      </c>
      <c r="F32" s="4558"/>
      <c r="G32" s="4558" t="s">
        <v>309</v>
      </c>
      <c r="H32" s="4559" t="s">
        <v>1144</v>
      </c>
      <c r="I32" s="4560"/>
      <c r="J32" s="4560"/>
      <c r="K32" s="4561"/>
      <c r="L32" s="4561"/>
      <c r="M32" s="4560">
        <v>0</v>
      </c>
    </row>
    <row s="4560" customFormat="1" customHeight="1" ht="18.75">
      <c r="A33" s="4553"/>
      <c r="B33" s="4554"/>
      <c r="C33" s="4555" t="s">
        <v>692</v>
      </c>
      <c r="D33" s="4556" t="s">
        <v>1152</v>
      </c>
      <c r="E33" s="4557" t="s">
        <v>1153</v>
      </c>
      <c r="F33" s="4558"/>
      <c r="G33" s="4558" t="s">
        <v>309</v>
      </c>
      <c r="H33" s="4559" t="s">
        <v>1144</v>
      </c>
      <c r="I33" s="4560"/>
      <c r="J33" s="4560"/>
      <c r="K33" s="4561"/>
      <c r="L33" s="4561"/>
      <c r="M33" s="4560">
        <v>0</v>
      </c>
    </row>
    <row s="4560" customFormat="1" customHeight="1" ht="18.75">
      <c r="A34" s="4553"/>
      <c r="B34" s="4554"/>
      <c r="C34" s="4555" t="s">
        <v>692</v>
      </c>
      <c r="D34" s="4556" t="s">
        <v>1154</v>
      </c>
      <c r="E34" s="4557" t="s">
        <v>1155</v>
      </c>
      <c r="F34" s="4558"/>
      <c r="G34" s="4558" t="s">
        <v>309</v>
      </c>
      <c r="H34" s="4559" t="s">
        <v>1144</v>
      </c>
      <c r="I34" s="4560"/>
      <c r="J34" s="4560"/>
      <c r="K34" s="4561"/>
      <c r="L34" s="4561"/>
      <c r="M34" s="4560">
        <v>0</v>
      </c>
    </row>
    <row s="4560" customFormat="1" customHeight="1" ht="18.75">
      <c r="A35" s="4553"/>
      <c r="B35" s="4554"/>
      <c r="C35" s="4555" t="s">
        <v>692</v>
      </c>
      <c r="D35" s="4556" t="s">
        <v>1156</v>
      </c>
      <c r="E35" s="4557" t="s">
        <v>1157</v>
      </c>
      <c r="F35" s="4558"/>
      <c r="G35" s="4558" t="s">
        <v>309</v>
      </c>
      <c r="H35" s="4559" t="s">
        <v>1144</v>
      </c>
      <c r="I35" s="4560"/>
      <c r="J35" s="4560"/>
      <c r="K35" s="4561"/>
      <c r="L35" s="4561"/>
      <c r="M35" s="4560">
        <v>0</v>
      </c>
    </row>
    <row customHeight="1" ht="15.75">
      <c r="A36" s="1739" t="s">
        <v>109</v>
      </c>
      <c r="C36" s="152"/>
      <c r="D36" s="165"/>
      <c r="E36" s="259" t="s">
        <v>325</v>
      </c>
      <c r="F36" s="260"/>
      <c r="G36" s="260"/>
      <c r="H36" s="257"/>
      <c r="I36" s="2227"/>
      <c r="M36" s="139">
        <v>15</v>
      </c>
    </row>
    <row customHeight="1" ht="39.75">
      <c r="A37" s="1739"/>
      <c r="B37" s="202">
        <v>3</v>
      </c>
      <c r="C37" s="152"/>
      <c r="D37" s="203">
        <v>4</v>
      </c>
      <c r="E37"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7" s="2516"/>
      <c r="G37" s="2516"/>
      <c r="H37" s="2516"/>
      <c r="I37" s="312"/>
      <c r="M37" s="139">
        <v>38</v>
      </c>
    </row>
    <row customHeight="1" ht="21">
      <c r="A38" s="1739"/>
      <c r="C38" s="152"/>
      <c r="D38" s="203" t="s">
        <v>757</v>
      </c>
      <c r="E38" s="261" t="s">
        <v>1130</v>
      </c>
      <c r="F38" s="254"/>
      <c r="G38" s="313" t="s">
        <v>1158</v>
      </c>
      <c r="H38" s="254" t="s">
        <v>309</v>
      </c>
      <c r="I38" s="2225" t="s">
        <v>1159</v>
      </c>
      <c r="M38" s="139">
        <v>20</v>
      </c>
    </row>
    <row s="4560" customFormat="1" customHeight="1" ht="18.75">
      <c r="A39" s="4553"/>
      <c r="B39" s="4554"/>
      <c r="C39" s="4555" t="s">
        <v>692</v>
      </c>
      <c r="D39" s="4556" t="s">
        <v>799</v>
      </c>
      <c r="E39" s="4563" t="s">
        <v>1130</v>
      </c>
      <c r="F39" s="4558"/>
      <c r="G39" s="4564" t="s">
        <v>1160</v>
      </c>
      <c r="H39" s="4558" t="s">
        <v>309</v>
      </c>
      <c r="I39" s="4560"/>
      <c r="J39" s="4560"/>
      <c r="K39" s="4561"/>
      <c r="L39" s="4561"/>
      <c r="M39" s="4560">
        <v>0</v>
      </c>
    </row>
    <row customHeight="1" ht="15.75">
      <c r="A40" s="1739" t="s">
        <v>110</v>
      </c>
      <c r="C40" s="152"/>
      <c r="D40" s="165"/>
      <c r="E40" s="259" t="s">
        <v>325</v>
      </c>
      <c r="F40" s="260"/>
      <c r="G40" s="260"/>
      <c r="H40" s="257"/>
      <c r="I40" s="2227"/>
      <c r="M40" s="139">
        <v>15</v>
      </c>
    </row>
    <row customHeight="1" ht="31.5">
      <c r="A41" s="1739"/>
      <c r="B41" s="202">
        <v>3</v>
      </c>
      <c r="C41" s="152"/>
      <c r="D41" s="203">
        <v>5</v>
      </c>
      <c r="E4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516"/>
      <c r="G41" s="2516"/>
      <c r="H41" s="2516"/>
      <c r="I41" s="312"/>
      <c r="M41" s="139">
        <v>30</v>
      </c>
    </row>
    <row customHeight="1" ht="27.299999999999997">
      <c r="A42" s="1739"/>
      <c r="C42" s="152"/>
      <c r="D42" s="203" t="s">
        <v>316</v>
      </c>
      <c r="E4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2" s="2459"/>
      <c r="G42" s="2459"/>
      <c r="H42" s="2459"/>
      <c r="I42" s="312"/>
      <c r="M42" s="139">
        <v>26</v>
      </c>
    </row>
    <row customHeight="1" ht="14.699999999999998">
      <c r="A43" s="1739"/>
      <c r="C43" s="152"/>
      <c r="D43" s="203" t="s">
        <v>1161</v>
      </c>
      <c r="E43" s="262" t="s">
        <v>1131</v>
      </c>
      <c r="F43" s="254"/>
      <c r="G43" s="313" t="s">
        <v>1162</v>
      </c>
      <c r="H43" s="254" t="s">
        <v>309</v>
      </c>
      <c r="I43" s="2225" t="s">
        <v>1163</v>
      </c>
      <c r="M43" s="139">
        <v>14</v>
      </c>
    </row>
    <row customHeight="1" ht="15.75">
      <c r="A44" s="1739" t="s">
        <v>91</v>
      </c>
      <c r="C44" s="152"/>
      <c r="D44" s="165"/>
      <c r="E44" s="260" t="s">
        <v>325</v>
      </c>
      <c r="F44" s="256"/>
      <c r="G44" s="256"/>
      <c r="H44" s="257"/>
      <c r="I44" s="2227"/>
      <c r="M44" s="139">
        <v>15</v>
      </c>
    </row>
    <row customHeight="1" ht="25.2">
      <c r="A45" s="1739"/>
      <c r="C45" s="152"/>
      <c r="D45" s="203" t="s">
        <v>885</v>
      </c>
      <c r="E4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5" s="2459"/>
      <c r="G45" s="2459"/>
      <c r="H45" s="2459"/>
      <c r="I45" s="312"/>
      <c r="M45" s="139">
        <v>24</v>
      </c>
    </row>
    <row customHeight="1" ht="14.699999999999998">
      <c r="A46" s="1739"/>
      <c r="C46" s="152"/>
      <c r="D46" s="203" t="s">
        <v>1164</v>
      </c>
      <c r="E46" s="262" t="s">
        <v>1132</v>
      </c>
      <c r="F46" s="254"/>
      <c r="G46" s="313" t="s">
        <v>1165</v>
      </c>
      <c r="H46" s="254" t="s">
        <v>309</v>
      </c>
      <c r="I46" s="2199" t="s">
        <v>1166</v>
      </c>
      <c r="M46" s="139">
        <v>14</v>
      </c>
    </row>
    <row s="4560" customFormat="1" customHeight="1" ht="18.75">
      <c r="A47" s="4553"/>
      <c r="B47" s="4554"/>
      <c r="C47" s="4555" t="s">
        <v>692</v>
      </c>
      <c r="D47" s="4556" t="s">
        <v>1167</v>
      </c>
      <c r="E47" s="4566" t="s">
        <v>1132</v>
      </c>
      <c r="F47" s="4558"/>
      <c r="G47" s="4564" t="s">
        <v>1168</v>
      </c>
      <c r="H47" s="4558" t="s">
        <v>309</v>
      </c>
      <c r="I47" s="4560"/>
      <c r="J47" s="4560"/>
      <c r="K47" s="4561"/>
      <c r="L47" s="4561"/>
      <c r="M47" s="4560">
        <v>0</v>
      </c>
    </row>
    <row customHeight="1" ht="15.75">
      <c r="A48" s="1739" t="s">
        <v>92</v>
      </c>
      <c r="C48" s="152"/>
      <c r="D48" s="165"/>
      <c r="E48" s="260" t="s">
        <v>325</v>
      </c>
      <c r="F48" s="256"/>
      <c r="G48" s="256"/>
      <c r="H48" s="257"/>
      <c r="I48" s="2199"/>
      <c r="M48" s="139">
        <v>15</v>
      </c>
    </row>
    <row customHeight="1" ht="27.299999999999997">
      <c r="A49" s="1739"/>
      <c r="C49" s="152"/>
      <c r="D49" s="203" t="s">
        <v>886</v>
      </c>
      <c r="E49"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9" s="2459"/>
      <c r="G49" s="2459"/>
      <c r="H49" s="2459"/>
      <c r="I49" s="312"/>
      <c r="M49" s="139">
        <v>26</v>
      </c>
    </row>
    <row customHeight="1" ht="14.699999999999998">
      <c r="A50" s="1739"/>
      <c r="C50" s="152"/>
      <c r="D50" s="203" t="s">
        <v>887</v>
      </c>
      <c r="E50" s="262" t="s">
        <v>1133</v>
      </c>
      <c r="F50" s="254"/>
      <c r="G50" s="263" t="s">
        <v>1169</v>
      </c>
      <c r="H50" s="254" t="s">
        <v>309</v>
      </c>
      <c r="I50" s="2225" t="s">
        <v>1170</v>
      </c>
      <c r="L50" s="211" t="s">
        <v>1134</v>
      </c>
      <c r="M50" s="139">
        <v>14</v>
      </c>
    </row>
    <row customHeight="1" ht="15.75">
      <c r="A51" s="1739" t="s">
        <v>111</v>
      </c>
      <c r="C51" s="152"/>
      <c r="D51" s="165"/>
      <c r="E51" s="260" t="s">
        <v>325</v>
      </c>
      <c r="F51" s="256"/>
      <c r="G51" s="256"/>
      <c r="H51" s="257"/>
      <c r="I51" s="2227"/>
      <c r="M51" s="139">
        <v>15</v>
      </c>
    </row>
    <row s="4568" customFormat="1" customHeight="1" ht="3">
      <c r="A52" s="1739"/>
      <c r="K52" s="252"/>
      <c r="L52" s="252"/>
      <c r="M52" s="196">
        <v>3</v>
      </c>
    </row>
    <row customHeight="1" ht="26.25">
      <c r="D53" s="1737" t="s">
        <v>807</v>
      </c>
      <c r="E53"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53" s="2341"/>
      <c r="G53" s="2341"/>
      <c r="H53" s="2341"/>
      <c r="I53" s="2341"/>
      <c r="M53" s="139">
        <v>25</v>
      </c>
    </row>
    <row customHeight="1" ht="22.5" hidden="1">
      <c r="A54" s="1418" t="s">
        <v>83</v>
      </c>
      <c r="B54" s="202">
        <v>0</v>
      </c>
      <c r="C54" s="153">
        <v>3</v>
      </c>
      <c r="D54" s="139">
        <v>6</v>
      </c>
      <c r="E54" s="139">
        <v>63</v>
      </c>
      <c r="F54" s="139">
        <v>0</v>
      </c>
      <c r="G54" s="139">
        <v>35</v>
      </c>
      <c r="H54" s="139">
        <v>35</v>
      </c>
      <c r="I54" s="139">
        <v>91</v>
      </c>
      <c r="J54" s="139">
        <v>68</v>
      </c>
      <c r="K54" s="211">
        <v>10</v>
      </c>
      <c r="L54" s="211">
        <v>10</v>
      </c>
      <c r="M54" s="139">
        <v>23</v>
      </c>
    </row>
  </sheetData>
  <sheetProtection formatColumns="0" formatRows="0" autoFilter="0" sort="0" insertRows="0" insertColumns="1" deleteRows="0" deleteColumns="0"/>
  <mergeCells count="17">
    <mergeCell ref="I38:I40"/>
    <mergeCell ref="E41:H41"/>
    <mergeCell ref="D14:H14"/>
    <mergeCell ref="D18:H18"/>
    <mergeCell ref="I18:I19"/>
    <mergeCell ref="E21:H21"/>
    <mergeCell ref="E25:H25"/>
    <mergeCell ref="I26:I36"/>
    <mergeCell ref="E37:H37"/>
    <mergeCell ref="D15:H15"/>
    <mergeCell ref="E53:I53"/>
    <mergeCell ref="E42:H42"/>
    <mergeCell ref="E45:H45"/>
    <mergeCell ref="E49:H49"/>
    <mergeCell ref="I43:I44"/>
    <mergeCell ref="I46:I48"/>
    <mergeCell ref="I50:I51"/>
  </mergeCells>
  <dataValidations count="4">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5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49657-E594-EE9D-869F-66908FC421E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71"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1171</v>
      </c>
      <c r="D3" s="400"/>
      <c r="E3" s="1087"/>
      <c r="F3" s="1087"/>
      <c r="G3" s="2483"/>
      <c r="H3" s="1556"/>
      <c r="I3" s="707" t="s">
        <v>1172</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1173</v>
      </c>
      <c r="D6" s="400"/>
      <c r="E6" s="1087"/>
      <c r="F6" s="1087"/>
      <c r="G6" s="2483"/>
      <c r="H6" s="1556"/>
      <c r="I6" s="707" t="s">
        <v>1172</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45504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30/1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89</v>
      </c>
      <c r="F20" s="2280" t="s">
        <v>122</v>
      </c>
      <c r="G20" s="2280" t="s">
        <v>123</v>
      </c>
      <c r="H20" s="2442" t="s">
        <v>1174</v>
      </c>
      <c r="I20" s="2443"/>
      <c r="J20" s="2489"/>
      <c r="K20" s="2280" t="s">
        <v>306</v>
      </c>
      <c r="L20" s="2280" t="s">
        <v>393</v>
      </c>
      <c r="M20" s="2445"/>
      <c r="AH20" s="430">
        <v>21</v>
      </c>
    </row>
    <row customHeight="1" ht="22.049999999999997">
      <c r="D21" s="432"/>
      <c r="E21" s="2335"/>
      <c r="F21" s="2281"/>
      <c r="G21" s="2281"/>
      <c r="H21" s="2274" t="s">
        <v>1175</v>
      </c>
      <c r="I21" s="2276"/>
      <c r="J21" s="164" t="s">
        <v>1176</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1171</v>
      </c>
      <c r="D25" s="2522"/>
      <c r="E25" s="2260"/>
      <c r="F25" s="2526"/>
      <c r="G25" s="2483"/>
      <c r="H25" s="1556"/>
      <c r="I25" s="707" t="s">
        <v>1172</v>
      </c>
      <c r="J25" s="627"/>
      <c r="K25" s="1556"/>
      <c r="L25" s="270"/>
      <c r="M25" s="2226"/>
      <c r="N25" s="390"/>
      <c r="O25" s="1680"/>
      <c r="P25" s="1680"/>
      <c r="AH25" s="1687">
        <v>0</v>
      </c>
    </row>
    <row customHeight="1" ht="0.75" hidden="1">
      <c r="A26" s="1836"/>
      <c r="B26" s="1836"/>
      <c r="C26" s="425" t="s">
        <v>1177</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1171</v>
      </c>
      <c r="D28" s="2518"/>
      <c r="E28" s="2519"/>
      <c r="F28" s="2520"/>
      <c r="G28" s="2483"/>
      <c r="H28" s="1556"/>
      <c r="I28" s="707" t="s">
        <v>1172</v>
      </c>
      <c r="J28" s="627"/>
      <c r="K28" s="1556"/>
      <c r="L28" s="270"/>
      <c r="M28" s="2226"/>
      <c r="N28" s="390"/>
      <c r="O28" s="1680"/>
      <c r="P28" s="1680"/>
      <c r="AH28" s="1687">
        <v>0</v>
      </c>
    </row>
    <row s="2774" customFormat="1" customHeight="1" ht="0.75" hidden="1">
      <c r="A29" s="1836"/>
      <c r="B29" s="1836"/>
      <c r="C29" s="425" t="s">
        <v>1177</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1171</v>
      </c>
      <c r="D31" s="2518"/>
      <c r="E31" s="2260"/>
      <c r="F31" s="2439"/>
      <c r="G31" s="2483"/>
      <c r="H31" s="1556"/>
      <c r="I31" s="707" t="s">
        <v>1172</v>
      </c>
      <c r="J31" s="627"/>
      <c r="K31" s="1556"/>
      <c r="L31" s="270"/>
      <c r="M31" s="2226"/>
      <c r="N31" s="390"/>
      <c r="O31" s="1680"/>
      <c r="P31" s="1680"/>
      <c r="AH31" s="1687">
        <v>0</v>
      </c>
    </row>
    <row s="2774" customFormat="1" customHeight="1" ht="0.75" hidden="1">
      <c r="A32" s="1836"/>
      <c r="B32" s="1836"/>
      <c r="C32" s="425" t="s">
        <v>1177</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1171</v>
      </c>
      <c r="D34" s="2518"/>
      <c r="E34" s="2260"/>
      <c r="F34" s="2439"/>
      <c r="G34" s="2483"/>
      <c r="H34" s="1556"/>
      <c r="I34" s="707" t="s">
        <v>1172</v>
      </c>
      <c r="J34" s="627"/>
      <c r="K34" s="1556"/>
      <c r="L34" s="270"/>
      <c r="M34" s="2226"/>
      <c r="N34" s="390"/>
      <c r="O34" s="1680"/>
      <c r="P34" s="1680"/>
      <c r="AH34" s="1687">
        <v>0</v>
      </c>
    </row>
    <row s="2774" customFormat="1" customHeight="1" ht="0.75" hidden="1">
      <c r="A35" s="1836"/>
      <c r="B35" s="1836"/>
      <c r="C35" s="425" t="s">
        <v>1177</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1171</v>
      </c>
      <c r="D37" s="2518"/>
      <c r="E37" s="2260"/>
      <c r="F37" s="2439"/>
      <c r="G37" s="2483"/>
      <c r="H37" s="1556"/>
      <c r="I37" s="707" t="s">
        <v>1172</v>
      </c>
      <c r="J37" s="627"/>
      <c r="K37" s="1556"/>
      <c r="L37" s="270"/>
      <c r="M37" s="2226"/>
      <c r="N37" s="390"/>
      <c r="O37" s="1680"/>
      <c r="P37" s="1680"/>
      <c r="AH37" s="1687">
        <v>0</v>
      </c>
    </row>
    <row s="2774" customFormat="1" customHeight="1" ht="0.75" hidden="1">
      <c r="A38" s="1836"/>
      <c r="B38" s="1836"/>
      <c r="C38" s="425" t="s">
        <v>1177</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1171</v>
      </c>
      <c r="D40" s="2518"/>
      <c r="E40" s="2260"/>
      <c r="F40" s="2439"/>
      <c r="G40" s="2483"/>
      <c r="H40" s="1556"/>
      <c r="I40" s="707" t="s">
        <v>1172</v>
      </c>
      <c r="J40" s="627"/>
      <c r="K40" s="1556"/>
      <c r="L40" s="270"/>
      <c r="M40" s="2226"/>
      <c r="N40" s="390"/>
      <c r="O40" s="1680"/>
      <c r="P40" s="1680"/>
      <c r="AH40" s="1687">
        <v>0</v>
      </c>
    </row>
    <row s="2774" customFormat="1" customHeight="1" ht="0.75" hidden="1">
      <c r="A41" s="1836"/>
      <c r="B41" s="1836"/>
      <c r="C41" s="425" t="s">
        <v>1177</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1171</v>
      </c>
      <c r="D43" s="2518"/>
      <c r="E43" s="2260"/>
      <c r="F43" s="2439"/>
      <c r="G43" s="2483"/>
      <c r="H43" s="1556"/>
      <c r="I43" s="707" t="s">
        <v>1172</v>
      </c>
      <c r="J43" s="627"/>
      <c r="K43" s="1556"/>
      <c r="L43" s="270"/>
      <c r="M43" s="2226"/>
      <c r="N43" s="390"/>
      <c r="O43" s="1680"/>
      <c r="P43" s="1680"/>
      <c r="AH43" s="1687">
        <v>0</v>
      </c>
    </row>
    <row s="2774" customFormat="1" customHeight="1" ht="0.75" hidden="1">
      <c r="A44" s="1836"/>
      <c r="B44" s="1836"/>
      <c r="C44" s="425" t="s">
        <v>1177</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1171</v>
      </c>
      <c r="D46" s="2518"/>
      <c r="E46" s="2260"/>
      <c r="F46" s="2439"/>
      <c r="G46" s="2483"/>
      <c r="H46" s="1556"/>
      <c r="I46" s="707" t="s">
        <v>1172</v>
      </c>
      <c r="J46" s="627"/>
      <c r="K46" s="1556"/>
      <c r="L46" s="270"/>
      <c r="M46" s="2226"/>
      <c r="N46" s="390"/>
      <c r="O46" s="1680"/>
      <c r="P46" s="1680"/>
      <c r="AH46" s="1687">
        <v>0</v>
      </c>
    </row>
    <row s="2774" customFormat="1" customHeight="1" ht="0.75" hidden="1">
      <c r="A47" s="1836"/>
      <c r="B47" s="1836"/>
      <c r="C47" s="425" t="s">
        <v>1177</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1171</v>
      </c>
      <c r="D49" s="2518"/>
      <c r="E49" s="2260"/>
      <c r="F49" s="2439"/>
      <c r="G49" s="2483"/>
      <c r="H49" s="1556"/>
      <c r="I49" s="707" t="s">
        <v>1172</v>
      </c>
      <c r="J49" s="627"/>
      <c r="K49" s="1556"/>
      <c r="L49" s="270"/>
      <c r="M49" s="2226"/>
      <c r="N49" s="390"/>
      <c r="O49" s="1680"/>
      <c r="P49" s="1680"/>
      <c r="AH49" s="1687">
        <v>0</v>
      </c>
    </row>
    <row s="2774" customFormat="1" customHeight="1" ht="0.75" hidden="1">
      <c r="A50" s="1836"/>
      <c r="B50" s="1836"/>
      <c r="C50" s="425" t="s">
        <v>1177</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1171</v>
      </c>
      <c r="D52" s="2518"/>
      <c r="E52" s="2260"/>
      <c r="F52" s="2439"/>
      <c r="G52" s="2483"/>
      <c r="H52" s="1556"/>
      <c r="I52" s="707" t="s">
        <v>1172</v>
      </c>
      <c r="J52" s="627"/>
      <c r="K52" s="1556"/>
      <c r="L52" s="270"/>
      <c r="M52" s="2226"/>
      <c r="N52" s="390"/>
      <c r="O52" s="1680"/>
      <c r="P52" s="1680"/>
      <c r="AH52" s="1687">
        <v>0</v>
      </c>
    </row>
    <row s="2774" customFormat="1" customHeight="1" ht="0.75" hidden="1">
      <c r="A53" s="1836"/>
      <c r="B53" s="1836"/>
      <c r="C53" s="425" t="s">
        <v>1177</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1171</v>
      </c>
      <c r="D55" s="2518"/>
      <c r="E55" s="2260"/>
      <c r="F55" s="2439"/>
      <c r="G55" s="2483"/>
      <c r="H55" s="1556"/>
      <c r="I55" s="707" t="s">
        <v>1172</v>
      </c>
      <c r="J55" s="627"/>
      <c r="K55" s="1556"/>
      <c r="L55" s="270"/>
      <c r="M55" s="2226"/>
      <c r="N55" s="390"/>
      <c r="O55" s="1680"/>
      <c r="P55" s="1680"/>
      <c r="AH55" s="1687">
        <v>0</v>
      </c>
    </row>
    <row s="2774" customFormat="1" customHeight="1" ht="0.75" hidden="1">
      <c r="A56" s="1836"/>
      <c r="B56" s="1836"/>
      <c r="C56" s="425" t="s">
        <v>1177</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1171</v>
      </c>
      <c r="D58" s="2518"/>
      <c r="E58" s="2260"/>
      <c r="F58" s="2439"/>
      <c r="G58" s="2483"/>
      <c r="H58" s="1556"/>
      <c r="I58" s="707" t="s">
        <v>1172</v>
      </c>
      <c r="J58" s="627"/>
      <c r="K58" s="1556"/>
      <c r="L58" s="270"/>
      <c r="M58" s="2226"/>
      <c r="N58" s="390"/>
      <c r="O58" s="1680"/>
      <c r="P58" s="1680"/>
      <c r="AH58" s="1687">
        <v>0</v>
      </c>
    </row>
    <row s="2774" customFormat="1" customHeight="1" ht="0.75" hidden="1">
      <c r="A59" s="1836"/>
      <c r="B59" s="1836"/>
      <c r="C59" s="425" t="s">
        <v>1177</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1171</v>
      </c>
      <c r="D61" s="2518"/>
      <c r="E61" s="2260"/>
      <c r="F61" s="2439"/>
      <c r="G61" s="2483"/>
      <c r="H61" s="1556"/>
      <c r="I61" s="707" t="s">
        <v>1172</v>
      </c>
      <c r="J61" s="627"/>
      <c r="K61" s="1556"/>
      <c r="L61" s="270"/>
      <c r="M61" s="2226"/>
      <c r="N61" s="390"/>
      <c r="O61" s="1680"/>
      <c r="P61" s="1680"/>
      <c r="AH61" s="1687">
        <v>0</v>
      </c>
    </row>
    <row s="2774" customFormat="1" customHeight="1" ht="0.75" hidden="1">
      <c r="A62" s="1836"/>
      <c r="B62" s="1836"/>
      <c r="C62" s="425" t="s">
        <v>1177</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1171</v>
      </c>
      <c r="D64" s="2518"/>
      <c r="E64" s="2260"/>
      <c r="F64" s="2439"/>
      <c r="G64" s="2483"/>
      <c r="H64" s="1556"/>
      <c r="I64" s="707" t="s">
        <v>1172</v>
      </c>
      <c r="J64" s="627"/>
      <c r="K64" s="1556"/>
      <c r="L64" s="270"/>
      <c r="M64" s="2226"/>
      <c r="N64" s="390"/>
      <c r="O64" s="1680"/>
      <c r="P64" s="1680"/>
      <c r="AH64" s="1687">
        <v>0</v>
      </c>
    </row>
    <row s="2774" customFormat="1" customHeight="1" ht="0.75" hidden="1">
      <c r="A65" s="1836"/>
      <c r="B65" s="1836"/>
      <c r="C65" s="425" t="s">
        <v>1177</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1171</v>
      </c>
      <c r="D67" s="2518"/>
      <c r="E67" s="2260"/>
      <c r="F67" s="2439"/>
      <c r="G67" s="2483"/>
      <c r="H67" s="1556"/>
      <c r="I67" s="707" t="s">
        <v>1172</v>
      </c>
      <c r="J67" s="627"/>
      <c r="K67" s="1556"/>
      <c r="L67" s="270"/>
      <c r="M67" s="2226"/>
      <c r="N67" s="390"/>
      <c r="O67" s="1680"/>
      <c r="P67" s="1680"/>
      <c r="AH67" s="1687">
        <v>0</v>
      </c>
    </row>
    <row s="2774" customFormat="1" customHeight="1" ht="0.75" hidden="1">
      <c r="A68" s="1836"/>
      <c r="B68" s="1836"/>
      <c r="C68" s="425" t="s">
        <v>1177</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1171</v>
      </c>
      <c r="D70" s="2518"/>
      <c r="E70" s="2260"/>
      <c r="F70" s="2439"/>
      <c r="G70" s="2483"/>
      <c r="H70" s="1556"/>
      <c r="I70" s="707" t="s">
        <v>1172</v>
      </c>
      <c r="J70" s="627"/>
      <c r="K70" s="1556"/>
      <c r="L70" s="270"/>
      <c r="M70" s="2226"/>
      <c r="N70" s="390"/>
      <c r="O70" s="1680"/>
      <c r="P70" s="1680"/>
      <c r="AH70" s="1687">
        <v>0</v>
      </c>
    </row>
    <row s="2774" customFormat="1" customHeight="1" ht="0.75" hidden="1">
      <c r="A71" s="1836"/>
      <c r="B71" s="1836"/>
      <c r="C71" s="425" t="s">
        <v>1177</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Плата за подключение объектов заявителей при наличии технической возможности подключения к централизованным системам горячего водоснабжения </v>
      </c>
      <c r="H72" s="1918"/>
      <c r="I72" s="1795"/>
      <c r="J72" s="1829"/>
      <c r="K72" s="1921"/>
      <c r="L72" s="1918" t="s">
        <v>309</v>
      </c>
      <c r="M72" s="2226"/>
      <c r="N72" s="390"/>
      <c r="O72" s="1680"/>
      <c r="P72" s="1680"/>
      <c r="AH72" s="1687">
        <v>0</v>
      </c>
    </row>
    <row s="2774" customFormat="1" customHeight="1" ht="18.75" hidden="1">
      <c r="A73" s="1836"/>
      <c r="B73" s="1836"/>
      <c r="C73" s="425" t="s">
        <v>1171</v>
      </c>
      <c r="D73" s="2518"/>
      <c r="E73" s="2260"/>
      <c r="F73" s="2439"/>
      <c r="G73" s="2483"/>
      <c r="H73" s="1556"/>
      <c r="I73" s="707" t="s">
        <v>1172</v>
      </c>
      <c r="J73" s="627"/>
      <c r="K73" s="1556"/>
      <c r="L73" s="270"/>
      <c r="M73" s="2226"/>
      <c r="N73" s="390"/>
      <c r="O73" s="1680"/>
      <c r="P73" s="1680"/>
      <c r="AH73" s="1687">
        <v>0</v>
      </c>
    </row>
    <row s="2774" customFormat="1" customHeight="1" ht="0.75" hidden="1">
      <c r="A74" s="1836"/>
      <c r="B74" s="1836"/>
      <c r="C74" s="425" t="s">
        <v>1177</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1171</v>
      </c>
      <c r="D76" s="2518"/>
      <c r="E76" s="2260"/>
      <c r="F76" s="2439"/>
      <c r="G76" s="2483"/>
      <c r="H76" s="1556"/>
      <c r="I76" s="707" t="s">
        <v>1172</v>
      </c>
      <c r="J76" s="627"/>
      <c r="K76" s="1556"/>
      <c r="L76" s="270"/>
      <c r="M76" s="2226"/>
      <c r="N76" s="390"/>
      <c r="O76" s="1680"/>
      <c r="P76" s="1680"/>
      <c r="AH76" s="1687">
        <v>0</v>
      </c>
    </row>
    <row s="2774" customFormat="1" customHeight="1" ht="0.75" hidden="1">
      <c r="A77" s="1836"/>
      <c r="B77" s="1836"/>
      <c r="C77" s="425" t="s">
        <v>1177</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1171</v>
      </c>
      <c r="D79" s="2518"/>
      <c r="E79" s="2260"/>
      <c r="F79" s="2439"/>
      <c r="G79" s="2483"/>
      <c r="H79" s="1556"/>
      <c r="I79" s="707" t="s">
        <v>1172</v>
      </c>
      <c r="J79" s="627"/>
      <c r="K79" s="1556"/>
      <c r="L79" s="270"/>
      <c r="M79" s="2226"/>
      <c r="N79" s="390"/>
      <c r="O79" s="1680"/>
      <c r="P79" s="1680"/>
      <c r="AH79" s="1687">
        <v>0</v>
      </c>
    </row>
    <row s="2774" customFormat="1" customHeight="1" ht="0.75" hidden="1">
      <c r="A80" s="1836"/>
      <c r="B80" s="1836"/>
      <c r="C80" s="425" t="s">
        <v>1177</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1171</v>
      </c>
      <c r="D82" s="2518"/>
      <c r="E82" s="2260"/>
      <c r="F82" s="2439"/>
      <c r="G82" s="2483"/>
      <c r="H82" s="1556"/>
      <c r="I82" s="707" t="s">
        <v>1172</v>
      </c>
      <c r="J82" s="627"/>
      <c r="K82" s="1556"/>
      <c r="L82" s="270"/>
      <c r="M82" s="2226"/>
      <c r="N82" s="390"/>
      <c r="O82" s="1680"/>
      <c r="P82" s="1680"/>
      <c r="AH82" s="1687">
        <v>0</v>
      </c>
    </row>
    <row s="2774" customFormat="1" customHeight="1" ht="1.05">
      <c r="A83" s="1836"/>
      <c r="B83" s="1836"/>
      <c r="C83" s="425" t="s">
        <v>1177</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1178</v>
      </c>
      <c r="N85" s="390"/>
      <c r="AH85" s="430">
        <v>34</v>
      </c>
    </row>
    <row customHeight="1" ht="19.95">
      <c r="A86" s="1836"/>
      <c r="B86" s="1836"/>
      <c r="D86" s="432"/>
      <c r="E86" s="203" t="s">
        <v>91</v>
      </c>
      <c r="F86" s="2516" t="s">
        <v>1179</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1173</v>
      </c>
      <c r="D88" s="2518"/>
      <c r="E88" s="2260"/>
      <c r="F88" s="2439"/>
      <c r="G88" s="2483"/>
      <c r="H88" s="1556"/>
      <c r="I88" s="707" t="s">
        <v>1172</v>
      </c>
      <c r="J88" s="627"/>
      <c r="K88" s="1556"/>
      <c r="L88" s="270"/>
      <c r="M88" s="2226"/>
      <c r="N88" s="390"/>
      <c r="O88" s="1680"/>
      <c r="P88" s="1680"/>
      <c r="AH88" s="1687">
        <v>0</v>
      </c>
    </row>
    <row s="2774" customFormat="1" customHeight="1" ht="0.75" hidden="1">
      <c r="A89" s="1836"/>
      <c r="B89" s="1836"/>
      <c r="C89" s="425" t="s">
        <v>1180</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1173</v>
      </c>
      <c r="D91" s="2518"/>
      <c r="E91" s="2260"/>
      <c r="F91" s="2439"/>
      <c r="G91" s="2483"/>
      <c r="H91" s="1556"/>
      <c r="I91" s="707" t="s">
        <v>1172</v>
      </c>
      <c r="J91" s="627"/>
      <c r="K91" s="1556"/>
      <c r="L91" s="270"/>
      <c r="M91" s="1917"/>
      <c r="N91" s="390"/>
      <c r="O91" s="1680"/>
      <c r="P91" s="1680"/>
      <c r="AH91" s="1687">
        <v>0</v>
      </c>
    </row>
    <row s="2774" customFormat="1" customHeight="1" ht="0.75" hidden="1">
      <c r="A92" s="1836"/>
      <c r="B92" s="1836"/>
      <c r="C92" s="425" t="s">
        <v>1180</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1173</v>
      </c>
      <c r="D94" s="2518"/>
      <c r="E94" s="2260"/>
      <c r="F94" s="2439"/>
      <c r="G94" s="2483"/>
      <c r="H94" s="1556"/>
      <c r="I94" s="707" t="s">
        <v>1172</v>
      </c>
      <c r="J94" s="627"/>
      <c r="K94" s="1556"/>
      <c r="L94" s="270"/>
      <c r="M94" s="397"/>
      <c r="N94" s="390"/>
      <c r="O94" s="1680"/>
      <c r="P94" s="1680"/>
      <c r="AH94" s="1687">
        <v>0</v>
      </c>
    </row>
    <row s="2774" customFormat="1" customHeight="1" ht="0.75" hidden="1">
      <c r="A95" s="1836"/>
      <c r="B95" s="1836"/>
      <c r="C95" s="425" t="s">
        <v>1180</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1173</v>
      </c>
      <c r="D97" s="2518"/>
      <c r="E97" s="2260"/>
      <c r="F97" s="2439"/>
      <c r="G97" s="2483"/>
      <c r="H97" s="1556"/>
      <c r="I97" s="707" t="s">
        <v>1172</v>
      </c>
      <c r="J97" s="627"/>
      <c r="K97" s="1556"/>
      <c r="L97" s="270"/>
      <c r="M97" s="397"/>
      <c r="N97" s="390"/>
      <c r="O97" s="1680"/>
      <c r="P97" s="1680"/>
      <c r="AH97" s="1687">
        <v>0</v>
      </c>
    </row>
    <row s="2774" customFormat="1" customHeight="1" ht="0.75" hidden="1">
      <c r="A98" s="1836"/>
      <c r="B98" s="1836"/>
      <c r="C98" s="425" t="s">
        <v>1180</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1173</v>
      </c>
      <c r="D100" s="2518"/>
      <c r="E100" s="2260"/>
      <c r="F100" s="2439"/>
      <c r="G100" s="2483"/>
      <c r="H100" s="1556"/>
      <c r="I100" s="707" t="s">
        <v>1172</v>
      </c>
      <c r="J100" s="627"/>
      <c r="K100" s="1556"/>
      <c r="L100" s="270"/>
      <c r="M100" s="397"/>
      <c r="N100" s="390"/>
      <c r="O100" s="1680"/>
      <c r="P100" s="1680"/>
      <c r="AH100" s="1687">
        <v>0</v>
      </c>
    </row>
    <row s="2774" customFormat="1" customHeight="1" ht="0.75" hidden="1">
      <c r="A101" s="1836"/>
      <c r="B101" s="1836"/>
      <c r="C101" s="425" t="s">
        <v>1180</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1173</v>
      </c>
      <c r="D103" s="2518"/>
      <c r="E103" s="2260"/>
      <c r="F103" s="2439"/>
      <c r="G103" s="2483"/>
      <c r="H103" s="1556"/>
      <c r="I103" s="707" t="s">
        <v>1172</v>
      </c>
      <c r="J103" s="627"/>
      <c r="K103" s="1556"/>
      <c r="L103" s="270"/>
      <c r="M103" s="397"/>
      <c r="N103" s="390"/>
      <c r="O103" s="1680"/>
      <c r="P103" s="1680"/>
      <c r="AH103" s="1687">
        <v>0</v>
      </c>
    </row>
    <row s="2774" customFormat="1" customHeight="1" ht="0.75" hidden="1">
      <c r="A104" s="1836"/>
      <c r="B104" s="1836"/>
      <c r="C104" s="425" t="s">
        <v>1180</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1173</v>
      </c>
      <c r="D106" s="2518"/>
      <c r="E106" s="2260"/>
      <c r="F106" s="2439"/>
      <c r="G106" s="2483"/>
      <c r="H106" s="1556"/>
      <c r="I106" s="707" t="s">
        <v>1172</v>
      </c>
      <c r="J106" s="627"/>
      <c r="K106" s="1556"/>
      <c r="L106" s="270"/>
      <c r="M106" s="397"/>
      <c r="N106" s="390"/>
      <c r="O106" s="1680"/>
      <c r="P106" s="1680"/>
      <c r="AH106" s="1687">
        <v>0</v>
      </c>
    </row>
    <row s="2774" customFormat="1" customHeight="1" ht="0.75" hidden="1">
      <c r="A107" s="1836"/>
      <c r="B107" s="1836"/>
      <c r="C107" s="425" t="s">
        <v>1180</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1173</v>
      </c>
      <c r="D109" s="2518"/>
      <c r="E109" s="2260"/>
      <c r="F109" s="2439"/>
      <c r="G109" s="2483"/>
      <c r="H109" s="1556"/>
      <c r="I109" s="707" t="s">
        <v>1172</v>
      </c>
      <c r="J109" s="627"/>
      <c r="K109" s="1556"/>
      <c r="L109" s="270"/>
      <c r="M109" s="397"/>
      <c r="N109" s="390"/>
      <c r="O109" s="1680"/>
      <c r="P109" s="1680"/>
      <c r="AH109" s="1687">
        <v>0</v>
      </c>
    </row>
    <row s="2774" customFormat="1" customHeight="1" ht="0.75" hidden="1">
      <c r="A110" s="1836"/>
      <c r="B110" s="1836"/>
      <c r="C110" s="425" t="s">
        <v>1180</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1173</v>
      </c>
      <c r="D112" s="2518"/>
      <c r="E112" s="2260"/>
      <c r="F112" s="2439"/>
      <c r="G112" s="2483"/>
      <c r="H112" s="1556"/>
      <c r="I112" s="707" t="s">
        <v>1172</v>
      </c>
      <c r="J112" s="627"/>
      <c r="K112" s="1556"/>
      <c r="L112" s="270"/>
      <c r="M112" s="397"/>
      <c r="N112" s="390"/>
      <c r="O112" s="1680"/>
      <c r="P112" s="1680"/>
      <c r="AH112" s="1687">
        <v>0</v>
      </c>
    </row>
    <row s="2774" customFormat="1" customHeight="1" ht="0.75" hidden="1">
      <c r="A113" s="1836"/>
      <c r="B113" s="1836"/>
      <c r="C113" s="425" t="s">
        <v>1180</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1173</v>
      </c>
      <c r="D115" s="2518"/>
      <c r="E115" s="2260"/>
      <c r="F115" s="2439"/>
      <c r="G115" s="2483"/>
      <c r="H115" s="1556"/>
      <c r="I115" s="707" t="s">
        <v>1172</v>
      </c>
      <c r="J115" s="627"/>
      <c r="K115" s="1556"/>
      <c r="L115" s="270"/>
      <c r="M115" s="397"/>
      <c r="N115" s="390"/>
      <c r="O115" s="1680"/>
      <c r="P115" s="1680"/>
      <c r="AH115" s="1687">
        <v>0</v>
      </c>
    </row>
    <row s="2774" customFormat="1" customHeight="1" ht="0.75" hidden="1">
      <c r="A116" s="1836"/>
      <c r="B116" s="1836"/>
      <c r="C116" s="425" t="s">
        <v>1180</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1173</v>
      </c>
      <c r="D118" s="2518"/>
      <c r="E118" s="2260"/>
      <c r="F118" s="2439"/>
      <c r="G118" s="2483"/>
      <c r="H118" s="1556"/>
      <c r="I118" s="707" t="s">
        <v>1172</v>
      </c>
      <c r="J118" s="627"/>
      <c r="K118" s="1556"/>
      <c r="L118" s="270"/>
      <c r="M118" s="397"/>
      <c r="N118" s="390"/>
      <c r="O118" s="1680"/>
      <c r="P118" s="1680"/>
      <c r="AH118" s="1687">
        <v>0</v>
      </c>
    </row>
    <row s="2774" customFormat="1" customHeight="1" ht="0.75" hidden="1">
      <c r="A119" s="1836"/>
      <c r="B119" s="1836"/>
      <c r="C119" s="425" t="s">
        <v>1180</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1173</v>
      </c>
      <c r="D121" s="2518"/>
      <c r="E121" s="2260"/>
      <c r="F121" s="2439"/>
      <c r="G121" s="2483"/>
      <c r="H121" s="1556"/>
      <c r="I121" s="707" t="s">
        <v>1172</v>
      </c>
      <c r="J121" s="627"/>
      <c r="K121" s="1556"/>
      <c r="L121" s="270"/>
      <c r="M121" s="397"/>
      <c r="N121" s="390"/>
      <c r="O121" s="1680"/>
      <c r="P121" s="1680"/>
      <c r="AH121" s="1687">
        <v>0</v>
      </c>
    </row>
    <row s="2774" customFormat="1" customHeight="1" ht="0.75" hidden="1">
      <c r="A122" s="1836"/>
      <c r="B122" s="1836"/>
      <c r="C122" s="425" t="s">
        <v>1180</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1173</v>
      </c>
      <c r="D124" s="2518"/>
      <c r="E124" s="2260"/>
      <c r="F124" s="2439"/>
      <c r="G124" s="2483"/>
      <c r="H124" s="1556"/>
      <c r="I124" s="707" t="s">
        <v>1172</v>
      </c>
      <c r="J124" s="627"/>
      <c r="K124" s="1556"/>
      <c r="L124" s="270"/>
      <c r="M124" s="397"/>
      <c r="N124" s="390"/>
      <c r="O124" s="1680"/>
      <c r="P124" s="1680"/>
      <c r="AH124" s="1687">
        <v>0</v>
      </c>
    </row>
    <row s="2774" customFormat="1" customHeight="1" ht="0.75" hidden="1">
      <c r="A125" s="1836"/>
      <c r="B125" s="1836"/>
      <c r="C125" s="425" t="s">
        <v>1180</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1173</v>
      </c>
      <c r="D127" s="2518"/>
      <c r="E127" s="2260"/>
      <c r="F127" s="2439"/>
      <c r="G127" s="2483"/>
      <c r="H127" s="1556"/>
      <c r="I127" s="707" t="s">
        <v>1172</v>
      </c>
      <c r="J127" s="627"/>
      <c r="K127" s="1556"/>
      <c r="L127" s="270"/>
      <c r="M127" s="397"/>
      <c r="N127" s="390"/>
      <c r="O127" s="1680"/>
      <c r="P127" s="1680"/>
      <c r="AH127" s="1687">
        <v>0</v>
      </c>
    </row>
    <row s="2774" customFormat="1" customHeight="1" ht="0.75" hidden="1">
      <c r="A128" s="1836"/>
      <c r="B128" s="1836"/>
      <c r="C128" s="425" t="s">
        <v>1180</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1173</v>
      </c>
      <c r="D130" s="2518"/>
      <c r="E130" s="2260"/>
      <c r="F130" s="2439"/>
      <c r="G130" s="2483"/>
      <c r="H130" s="1556"/>
      <c r="I130" s="707" t="s">
        <v>1172</v>
      </c>
      <c r="J130" s="627"/>
      <c r="K130" s="1556"/>
      <c r="L130" s="270"/>
      <c r="M130" s="397"/>
      <c r="N130" s="390"/>
      <c r="O130" s="1680"/>
      <c r="P130" s="1680"/>
      <c r="AH130" s="1687">
        <v>0</v>
      </c>
    </row>
    <row s="2774" customFormat="1" customHeight="1" ht="0.75" hidden="1">
      <c r="A131" s="1836"/>
      <c r="B131" s="1836"/>
      <c r="C131" s="425" t="s">
        <v>1180</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1173</v>
      </c>
      <c r="D133" s="2518"/>
      <c r="E133" s="2260"/>
      <c r="F133" s="2439"/>
      <c r="G133" s="2483"/>
      <c r="H133" s="1556"/>
      <c r="I133" s="707" t="s">
        <v>1172</v>
      </c>
      <c r="J133" s="627"/>
      <c r="K133" s="1556"/>
      <c r="L133" s="270"/>
      <c r="M133" s="397"/>
      <c r="N133" s="390"/>
      <c r="O133" s="1680"/>
      <c r="P133" s="1680"/>
      <c r="AH133" s="1687">
        <v>0</v>
      </c>
    </row>
    <row s="2774" customFormat="1" customHeight="1" ht="0.75" hidden="1">
      <c r="A134" s="1836"/>
      <c r="B134" s="1836"/>
      <c r="C134" s="425" t="s">
        <v>1180</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Плата за подключение объектов заявителей при наличии технической возможности подключения к централизованным системам горячего водоснабжения </v>
      </c>
      <c r="H135" s="1918"/>
      <c r="I135" s="1795"/>
      <c r="J135" s="1829"/>
      <c r="K135" s="1834"/>
      <c r="L135" s="1918" t="s">
        <v>309</v>
      </c>
      <c r="M135" s="397"/>
      <c r="N135" s="390"/>
      <c r="O135" s="1680"/>
      <c r="P135" s="1680"/>
      <c r="AH135" s="1687">
        <v>0</v>
      </c>
    </row>
    <row s="2774" customFormat="1" customHeight="1" ht="18.75" hidden="1">
      <c r="A136" s="1836"/>
      <c r="B136" s="1836"/>
      <c r="C136" s="425" t="s">
        <v>1173</v>
      </c>
      <c r="D136" s="2518"/>
      <c r="E136" s="2260"/>
      <c r="F136" s="2439"/>
      <c r="G136" s="2483"/>
      <c r="H136" s="1556"/>
      <c r="I136" s="707" t="s">
        <v>1172</v>
      </c>
      <c r="J136" s="627"/>
      <c r="K136" s="1556"/>
      <c r="L136" s="270"/>
      <c r="M136" s="397"/>
      <c r="N136" s="390"/>
      <c r="O136" s="1680"/>
      <c r="P136" s="1680"/>
      <c r="AH136" s="1687">
        <v>0</v>
      </c>
    </row>
    <row s="2774" customFormat="1" customHeight="1" ht="0.75" hidden="1">
      <c r="A137" s="1836"/>
      <c r="B137" s="1836"/>
      <c r="C137" s="425" t="s">
        <v>1180</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1173</v>
      </c>
      <c r="D139" s="2518"/>
      <c r="E139" s="2260"/>
      <c r="F139" s="2439"/>
      <c r="G139" s="2483"/>
      <c r="H139" s="1556"/>
      <c r="I139" s="707" t="s">
        <v>1172</v>
      </c>
      <c r="J139" s="627"/>
      <c r="K139" s="1556"/>
      <c r="L139" s="270"/>
      <c r="M139" s="397"/>
      <c r="N139" s="390"/>
      <c r="O139" s="1680"/>
      <c r="P139" s="1680"/>
      <c r="AH139" s="1687">
        <v>0</v>
      </c>
    </row>
    <row s="2774" customFormat="1" customHeight="1" ht="0.75" hidden="1">
      <c r="A140" s="1836"/>
      <c r="B140" s="1836"/>
      <c r="C140" s="425" t="s">
        <v>1180</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1173</v>
      </c>
      <c r="D142" s="2518"/>
      <c r="E142" s="2260"/>
      <c r="F142" s="2439"/>
      <c r="G142" s="2483"/>
      <c r="H142" s="1556"/>
      <c r="I142" s="707" t="s">
        <v>1172</v>
      </c>
      <c r="J142" s="627"/>
      <c r="K142" s="1556"/>
      <c r="L142" s="270"/>
      <c r="M142" s="397"/>
      <c r="N142" s="390"/>
      <c r="O142" s="1680"/>
      <c r="P142" s="1680"/>
      <c r="AH142" s="1687">
        <v>0</v>
      </c>
    </row>
    <row s="2774" customFormat="1" customHeight="1" ht="0.75" hidden="1">
      <c r="A143" s="1836"/>
      <c r="B143" s="1836"/>
      <c r="C143" s="425" t="s">
        <v>1180</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1173</v>
      </c>
      <c r="D145" s="2518"/>
      <c r="E145" s="2260"/>
      <c r="F145" s="2439"/>
      <c r="G145" s="2483"/>
      <c r="H145" s="1556"/>
      <c r="I145" s="707" t="s">
        <v>1172</v>
      </c>
      <c r="J145" s="627"/>
      <c r="K145" s="1556"/>
      <c r="L145" s="270"/>
      <c r="M145" s="397"/>
      <c r="N145" s="390"/>
      <c r="O145" s="1680"/>
      <c r="P145" s="1680"/>
      <c r="AH145" s="1687">
        <v>0</v>
      </c>
    </row>
    <row s="2774" customFormat="1" customHeight="1" ht="1.05">
      <c r="A146" s="1836"/>
      <c r="B146" s="1836"/>
      <c r="C146" s="425" t="s">
        <v>1180</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1173</v>
      </c>
      <c r="D149" s="2518"/>
      <c r="E149" s="2260"/>
      <c r="F149" s="2439"/>
      <c r="G149" s="2483"/>
      <c r="H149" s="1556"/>
      <c r="I149" s="707" t="s">
        <v>1172</v>
      </c>
      <c r="J149" s="627"/>
      <c r="K149" s="1556"/>
      <c r="L149" s="270"/>
      <c r="M149" s="2226"/>
      <c r="N149" s="390"/>
      <c r="O149" s="1680"/>
      <c r="P149" s="1680"/>
      <c r="AH149" s="1687">
        <v>0</v>
      </c>
    </row>
    <row s="2774" customFormat="1" customHeight="1" ht="0.75" hidden="1">
      <c r="A150" s="1836"/>
      <c r="B150" s="1836"/>
      <c r="C150" s="425" t="s">
        <v>1180</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1173</v>
      </c>
      <c r="D152" s="2518"/>
      <c r="E152" s="2260"/>
      <c r="F152" s="2439"/>
      <c r="G152" s="2483"/>
      <c r="H152" s="1556"/>
      <c r="I152" s="707" t="s">
        <v>1172</v>
      </c>
      <c r="J152" s="627"/>
      <c r="K152" s="1556"/>
      <c r="L152" s="270"/>
      <c r="M152" s="1917"/>
      <c r="N152" s="390"/>
      <c r="O152" s="1680"/>
      <c r="P152" s="1680"/>
      <c r="AH152" s="1687">
        <v>0</v>
      </c>
    </row>
    <row s="2774" customFormat="1" customHeight="1" ht="0.75" hidden="1">
      <c r="A153" s="1836"/>
      <c r="B153" s="1836"/>
      <c r="C153" s="425" t="s">
        <v>1180</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1173</v>
      </c>
      <c r="D155" s="2518"/>
      <c r="E155" s="2260"/>
      <c r="F155" s="2439"/>
      <c r="G155" s="2483"/>
      <c r="H155" s="1556"/>
      <c r="I155" s="707" t="s">
        <v>1172</v>
      </c>
      <c r="J155" s="627"/>
      <c r="K155" s="1556"/>
      <c r="L155" s="270"/>
      <c r="M155" s="397"/>
      <c r="N155" s="390"/>
      <c r="O155" s="1680"/>
      <c r="P155" s="1680"/>
      <c r="AH155" s="1687">
        <v>0</v>
      </c>
    </row>
    <row s="2774" customFormat="1" customHeight="1" ht="0.75" hidden="1">
      <c r="A156" s="1836"/>
      <c r="B156" s="1836"/>
      <c r="C156" s="425" t="s">
        <v>1180</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1173</v>
      </c>
      <c r="D158" s="2518"/>
      <c r="E158" s="2260"/>
      <c r="F158" s="2439"/>
      <c r="G158" s="2483"/>
      <c r="H158" s="1556"/>
      <c r="I158" s="707" t="s">
        <v>1172</v>
      </c>
      <c r="J158" s="627"/>
      <c r="K158" s="1556"/>
      <c r="L158" s="270"/>
      <c r="M158" s="397"/>
      <c r="N158" s="390"/>
      <c r="O158" s="1680"/>
      <c r="P158" s="1680"/>
      <c r="AH158" s="1687">
        <v>0</v>
      </c>
    </row>
    <row s="2774" customFormat="1" customHeight="1" ht="0.75" hidden="1">
      <c r="A159" s="1836"/>
      <c r="B159" s="1836"/>
      <c r="C159" s="425" t="s">
        <v>1180</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1173</v>
      </c>
      <c r="D161" s="2518"/>
      <c r="E161" s="2260"/>
      <c r="F161" s="2439"/>
      <c r="G161" s="2483"/>
      <c r="H161" s="1556"/>
      <c r="I161" s="707" t="s">
        <v>1172</v>
      </c>
      <c r="J161" s="627"/>
      <c r="K161" s="1556"/>
      <c r="L161" s="270"/>
      <c r="M161" s="397"/>
      <c r="N161" s="390"/>
      <c r="O161" s="1680"/>
      <c r="P161" s="1680"/>
      <c r="AH161" s="1687">
        <v>0</v>
      </c>
    </row>
    <row s="2774" customFormat="1" customHeight="1" ht="0.75" hidden="1">
      <c r="A162" s="1836"/>
      <c r="B162" s="1836"/>
      <c r="C162" s="425" t="s">
        <v>1180</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1173</v>
      </c>
      <c r="D164" s="2518"/>
      <c r="E164" s="2260"/>
      <c r="F164" s="2439"/>
      <c r="G164" s="2483"/>
      <c r="H164" s="1556"/>
      <c r="I164" s="707" t="s">
        <v>1172</v>
      </c>
      <c r="J164" s="627"/>
      <c r="K164" s="1556"/>
      <c r="L164" s="270"/>
      <c r="M164" s="397"/>
      <c r="N164" s="390"/>
      <c r="O164" s="1680"/>
      <c r="P164" s="1680"/>
      <c r="AH164" s="1687">
        <v>0</v>
      </c>
    </row>
    <row s="2774" customFormat="1" customHeight="1" ht="0.75" hidden="1">
      <c r="A165" s="1836"/>
      <c r="B165" s="1836"/>
      <c r="C165" s="425" t="s">
        <v>1180</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1173</v>
      </c>
      <c r="D167" s="2518"/>
      <c r="E167" s="2260"/>
      <c r="F167" s="2439"/>
      <c r="G167" s="2483"/>
      <c r="H167" s="1556"/>
      <c r="I167" s="707" t="s">
        <v>1172</v>
      </c>
      <c r="J167" s="627"/>
      <c r="K167" s="1556"/>
      <c r="L167" s="270"/>
      <c r="M167" s="397"/>
      <c r="N167" s="390"/>
      <c r="O167" s="1680"/>
      <c r="P167" s="1680"/>
      <c r="AH167" s="1687">
        <v>0</v>
      </c>
    </row>
    <row s="2774" customFormat="1" customHeight="1" ht="0.75" hidden="1">
      <c r="A168" s="1836"/>
      <c r="B168" s="1836"/>
      <c r="C168" s="425" t="s">
        <v>1180</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1173</v>
      </c>
      <c r="D170" s="2518"/>
      <c r="E170" s="2260"/>
      <c r="F170" s="2439"/>
      <c r="G170" s="2483"/>
      <c r="H170" s="1556"/>
      <c r="I170" s="707" t="s">
        <v>1172</v>
      </c>
      <c r="J170" s="627"/>
      <c r="K170" s="1556"/>
      <c r="L170" s="270"/>
      <c r="M170" s="397"/>
      <c r="N170" s="390"/>
      <c r="O170" s="1680"/>
      <c r="P170" s="1680"/>
      <c r="AH170" s="1687">
        <v>0</v>
      </c>
    </row>
    <row s="2774" customFormat="1" customHeight="1" ht="0.75" hidden="1">
      <c r="A171" s="1836"/>
      <c r="B171" s="1836"/>
      <c r="C171" s="425" t="s">
        <v>1180</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1173</v>
      </c>
      <c r="D173" s="2518"/>
      <c r="E173" s="2260"/>
      <c r="F173" s="2439"/>
      <c r="G173" s="2483"/>
      <c r="H173" s="1556"/>
      <c r="I173" s="707" t="s">
        <v>1172</v>
      </c>
      <c r="J173" s="627"/>
      <c r="K173" s="1556"/>
      <c r="L173" s="270"/>
      <c r="M173" s="397"/>
      <c r="N173" s="390"/>
      <c r="O173" s="1680"/>
      <c r="P173" s="1680"/>
      <c r="AH173" s="1687">
        <v>0</v>
      </c>
    </row>
    <row s="2774" customFormat="1" customHeight="1" ht="0.75" hidden="1">
      <c r="A174" s="1836"/>
      <c r="B174" s="1836"/>
      <c r="C174" s="425" t="s">
        <v>1180</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1173</v>
      </c>
      <c r="D176" s="2518"/>
      <c r="E176" s="2260"/>
      <c r="F176" s="2439"/>
      <c r="G176" s="2483"/>
      <c r="H176" s="1556"/>
      <c r="I176" s="707" t="s">
        <v>1172</v>
      </c>
      <c r="J176" s="627"/>
      <c r="K176" s="1556"/>
      <c r="L176" s="270"/>
      <c r="M176" s="397"/>
      <c r="N176" s="390"/>
      <c r="O176" s="1680"/>
      <c r="P176" s="1680"/>
      <c r="AH176" s="1687">
        <v>0</v>
      </c>
    </row>
    <row s="2774" customFormat="1" customHeight="1" ht="0.75" hidden="1">
      <c r="A177" s="1836"/>
      <c r="B177" s="1836"/>
      <c r="C177" s="425" t="s">
        <v>1180</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1173</v>
      </c>
      <c r="D179" s="2518"/>
      <c r="E179" s="2260"/>
      <c r="F179" s="2439"/>
      <c r="G179" s="2483"/>
      <c r="H179" s="1556"/>
      <c r="I179" s="707" t="s">
        <v>1172</v>
      </c>
      <c r="J179" s="627"/>
      <c r="K179" s="1556"/>
      <c r="L179" s="270"/>
      <c r="M179" s="397"/>
      <c r="N179" s="390"/>
      <c r="O179" s="1680"/>
      <c r="P179" s="1680"/>
      <c r="AH179" s="1687">
        <v>0</v>
      </c>
    </row>
    <row s="2774" customFormat="1" customHeight="1" ht="0.75" hidden="1">
      <c r="A180" s="1836"/>
      <c r="B180" s="1836"/>
      <c r="C180" s="425" t="s">
        <v>1180</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1173</v>
      </c>
      <c r="D182" s="2518"/>
      <c r="E182" s="2260"/>
      <c r="F182" s="2439"/>
      <c r="G182" s="2483"/>
      <c r="H182" s="1556"/>
      <c r="I182" s="707" t="s">
        <v>1172</v>
      </c>
      <c r="J182" s="627"/>
      <c r="K182" s="1556"/>
      <c r="L182" s="270"/>
      <c r="M182" s="397"/>
      <c r="N182" s="390"/>
      <c r="O182" s="1680"/>
      <c r="P182" s="1680"/>
      <c r="AH182" s="1687">
        <v>0</v>
      </c>
    </row>
    <row s="2774" customFormat="1" customHeight="1" ht="0.75" hidden="1">
      <c r="A183" s="1836"/>
      <c r="B183" s="1836"/>
      <c r="C183" s="425" t="s">
        <v>1180</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1173</v>
      </c>
      <c r="D185" s="2518"/>
      <c r="E185" s="2260"/>
      <c r="F185" s="2439"/>
      <c r="G185" s="2483"/>
      <c r="H185" s="1556"/>
      <c r="I185" s="707" t="s">
        <v>1172</v>
      </c>
      <c r="J185" s="627"/>
      <c r="K185" s="1556"/>
      <c r="L185" s="270"/>
      <c r="M185" s="397"/>
      <c r="N185" s="390"/>
      <c r="O185" s="1680"/>
      <c r="P185" s="1680"/>
      <c r="AH185" s="1687">
        <v>0</v>
      </c>
    </row>
    <row s="2774" customFormat="1" customHeight="1" ht="0.75" hidden="1">
      <c r="A186" s="1836"/>
      <c r="B186" s="1836"/>
      <c r="C186" s="425" t="s">
        <v>1180</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1173</v>
      </c>
      <c r="D188" s="2518"/>
      <c r="E188" s="2260"/>
      <c r="F188" s="2439"/>
      <c r="G188" s="2483"/>
      <c r="H188" s="1556"/>
      <c r="I188" s="707" t="s">
        <v>1172</v>
      </c>
      <c r="J188" s="627"/>
      <c r="K188" s="1556"/>
      <c r="L188" s="270"/>
      <c r="M188" s="397"/>
      <c r="N188" s="390"/>
      <c r="O188" s="1680"/>
      <c r="P188" s="1680"/>
      <c r="AH188" s="1687">
        <v>0</v>
      </c>
    </row>
    <row s="2774" customFormat="1" customHeight="1" ht="0.75" hidden="1">
      <c r="A189" s="1836"/>
      <c r="B189" s="1836"/>
      <c r="C189" s="425" t="s">
        <v>1180</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1173</v>
      </c>
      <c r="D191" s="2518"/>
      <c r="E191" s="2260"/>
      <c r="F191" s="2439"/>
      <c r="G191" s="2483"/>
      <c r="H191" s="1556"/>
      <c r="I191" s="707" t="s">
        <v>1172</v>
      </c>
      <c r="J191" s="627"/>
      <c r="K191" s="1556"/>
      <c r="L191" s="270"/>
      <c r="M191" s="397"/>
      <c r="N191" s="390"/>
      <c r="O191" s="1680"/>
      <c r="P191" s="1680"/>
      <c r="AH191" s="1687">
        <v>0</v>
      </c>
    </row>
    <row s="2774" customFormat="1" customHeight="1" ht="0.75" hidden="1">
      <c r="A192" s="1836"/>
      <c r="B192" s="1836"/>
      <c r="C192" s="425" t="s">
        <v>1180</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1173</v>
      </c>
      <c r="D194" s="2518"/>
      <c r="E194" s="2260"/>
      <c r="F194" s="2439"/>
      <c r="G194" s="2483"/>
      <c r="H194" s="1556"/>
      <c r="I194" s="707" t="s">
        <v>1172</v>
      </c>
      <c r="J194" s="627"/>
      <c r="K194" s="1556"/>
      <c r="L194" s="270"/>
      <c r="M194" s="397"/>
      <c r="N194" s="390"/>
      <c r="O194" s="1680"/>
      <c r="P194" s="1680"/>
      <c r="AH194" s="1687">
        <v>0</v>
      </c>
    </row>
    <row s="2774" customFormat="1" customHeight="1" ht="0.75" hidden="1">
      <c r="A195" s="1836"/>
      <c r="B195" s="1836"/>
      <c r="C195" s="425" t="s">
        <v>1180</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Плата за подключение объектов заявителей при наличии технической возможности подключения к централизованным системам горячего водоснабжения </v>
      </c>
      <c r="H196" s="1918"/>
      <c r="I196" s="1795"/>
      <c r="J196" s="1829"/>
      <c r="K196" s="1834"/>
      <c r="L196" s="1918" t="s">
        <v>309</v>
      </c>
      <c r="M196" s="397"/>
      <c r="N196" s="390"/>
      <c r="O196" s="1680"/>
      <c r="P196" s="1680"/>
      <c r="AH196" s="1687">
        <v>0</v>
      </c>
    </row>
    <row s="2774" customFormat="1" customHeight="1" ht="18.75" hidden="1">
      <c r="A197" s="1836"/>
      <c r="B197" s="1836"/>
      <c r="C197" s="425" t="s">
        <v>1173</v>
      </c>
      <c r="D197" s="2518"/>
      <c r="E197" s="2260"/>
      <c r="F197" s="2439"/>
      <c r="G197" s="2483"/>
      <c r="H197" s="1556"/>
      <c r="I197" s="707" t="s">
        <v>1172</v>
      </c>
      <c r="J197" s="627"/>
      <c r="K197" s="1556"/>
      <c r="L197" s="270"/>
      <c r="M197" s="397"/>
      <c r="N197" s="390"/>
      <c r="O197" s="1680"/>
      <c r="P197" s="1680"/>
      <c r="AH197" s="1687">
        <v>0</v>
      </c>
    </row>
    <row s="2774" customFormat="1" customHeight="1" ht="0.75" hidden="1">
      <c r="A198" s="1836"/>
      <c r="B198" s="1836"/>
      <c r="C198" s="425" t="s">
        <v>1180</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1173</v>
      </c>
      <c r="D200" s="2518"/>
      <c r="E200" s="2260"/>
      <c r="F200" s="2439"/>
      <c r="G200" s="2483"/>
      <c r="H200" s="1556"/>
      <c r="I200" s="707" t="s">
        <v>1172</v>
      </c>
      <c r="J200" s="627"/>
      <c r="K200" s="1556"/>
      <c r="L200" s="270"/>
      <c r="M200" s="397"/>
      <c r="N200" s="390"/>
      <c r="O200" s="1680"/>
      <c r="P200" s="1680"/>
      <c r="AH200" s="1687">
        <v>0</v>
      </c>
    </row>
    <row s="2774" customFormat="1" customHeight="1" ht="0.75" hidden="1">
      <c r="A201" s="1836"/>
      <c r="B201" s="1836"/>
      <c r="C201" s="425" t="s">
        <v>1180</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1173</v>
      </c>
      <c r="D203" s="2518"/>
      <c r="E203" s="2260"/>
      <c r="F203" s="2439"/>
      <c r="G203" s="2483"/>
      <c r="H203" s="1556"/>
      <c r="I203" s="707" t="s">
        <v>1172</v>
      </c>
      <c r="J203" s="627"/>
      <c r="K203" s="1556"/>
      <c r="L203" s="270"/>
      <c r="M203" s="397"/>
      <c r="N203" s="390"/>
      <c r="O203" s="1680"/>
      <c r="P203" s="1680"/>
      <c r="AH203" s="1687">
        <v>0</v>
      </c>
    </row>
    <row s="2774" customFormat="1" customHeight="1" ht="0.75" hidden="1">
      <c r="A204" s="1836"/>
      <c r="B204" s="1836"/>
      <c r="C204" s="425" t="s">
        <v>1180</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1173</v>
      </c>
      <c r="D206" s="2518"/>
      <c r="E206" s="2260"/>
      <c r="F206" s="2439"/>
      <c r="G206" s="2483"/>
      <c r="H206" s="1556"/>
      <c r="I206" s="707" t="s">
        <v>1172</v>
      </c>
      <c r="J206" s="627"/>
      <c r="K206" s="1556"/>
      <c r="L206" s="270"/>
      <c r="M206" s="397"/>
      <c r="N206" s="390"/>
      <c r="O206" s="1680"/>
      <c r="P206" s="1680"/>
      <c r="AH206" s="1687">
        <v>0</v>
      </c>
    </row>
    <row s="2774" customFormat="1" customHeight="1" ht="1.05">
      <c r="A207" s="1836"/>
      <c r="B207" s="1836"/>
      <c r="C207" s="425" t="s">
        <v>1180</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1173</v>
      </c>
      <c r="D210" s="2518"/>
      <c r="E210" s="2260"/>
      <c r="F210" s="2439"/>
      <c r="G210" s="2483"/>
      <c r="H210" s="1556"/>
      <c r="I210" s="707" t="s">
        <v>1172</v>
      </c>
      <c r="J210" s="627"/>
      <c r="K210" s="1556"/>
      <c r="L210" s="270"/>
      <c r="M210" s="2226"/>
      <c r="N210" s="390"/>
      <c r="O210" s="1680"/>
      <c r="P210" s="1680"/>
      <c r="AH210" s="1687">
        <v>0</v>
      </c>
    </row>
    <row s="2774" customFormat="1" customHeight="1" ht="0.75" hidden="1">
      <c r="A211" s="1836"/>
      <c r="B211" s="1836"/>
      <c r="C211" s="425" t="s">
        <v>1180</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1173</v>
      </c>
      <c r="D213" s="2518"/>
      <c r="E213" s="2260"/>
      <c r="F213" s="2439"/>
      <c r="G213" s="2483"/>
      <c r="H213" s="1556"/>
      <c r="I213" s="707" t="s">
        <v>1172</v>
      </c>
      <c r="J213" s="627"/>
      <c r="K213" s="1556"/>
      <c r="L213" s="270"/>
      <c r="M213" s="1917"/>
      <c r="N213" s="390"/>
      <c r="O213" s="1680"/>
      <c r="P213" s="1680"/>
      <c r="AH213" s="1687">
        <v>0</v>
      </c>
    </row>
    <row s="2774" customFormat="1" customHeight="1" ht="0.75" hidden="1">
      <c r="A214" s="1836"/>
      <c r="B214" s="1836"/>
      <c r="C214" s="425" t="s">
        <v>1180</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1173</v>
      </c>
      <c r="D216" s="2518"/>
      <c r="E216" s="2260"/>
      <c r="F216" s="2439"/>
      <c r="G216" s="2483"/>
      <c r="H216" s="1556"/>
      <c r="I216" s="707" t="s">
        <v>1172</v>
      </c>
      <c r="J216" s="627"/>
      <c r="K216" s="1556"/>
      <c r="L216" s="270"/>
      <c r="M216" s="397"/>
      <c r="N216" s="390"/>
      <c r="O216" s="1680"/>
      <c r="P216" s="1680"/>
      <c r="AH216" s="1687">
        <v>0</v>
      </c>
    </row>
    <row s="2774" customFormat="1" customHeight="1" ht="0.75" hidden="1">
      <c r="A217" s="1836"/>
      <c r="B217" s="1836"/>
      <c r="C217" s="425" t="s">
        <v>1180</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1173</v>
      </c>
      <c r="D219" s="2518"/>
      <c r="E219" s="2260"/>
      <c r="F219" s="2439"/>
      <c r="G219" s="2483"/>
      <c r="H219" s="1556"/>
      <c r="I219" s="707" t="s">
        <v>1172</v>
      </c>
      <c r="J219" s="627"/>
      <c r="K219" s="1556"/>
      <c r="L219" s="270"/>
      <c r="M219" s="397"/>
      <c r="N219" s="390"/>
      <c r="O219" s="1680"/>
      <c r="P219" s="1680"/>
      <c r="AH219" s="1687">
        <v>0</v>
      </c>
    </row>
    <row s="2774" customFormat="1" customHeight="1" ht="0.75" hidden="1">
      <c r="A220" s="1836"/>
      <c r="B220" s="1836"/>
      <c r="C220" s="425" t="s">
        <v>1180</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1173</v>
      </c>
      <c r="D222" s="2518"/>
      <c r="E222" s="2260"/>
      <c r="F222" s="2439"/>
      <c r="G222" s="2483"/>
      <c r="H222" s="1556"/>
      <c r="I222" s="707" t="s">
        <v>1172</v>
      </c>
      <c r="J222" s="627"/>
      <c r="K222" s="1556"/>
      <c r="L222" s="270"/>
      <c r="M222" s="397"/>
      <c r="N222" s="390"/>
      <c r="O222" s="1680"/>
      <c r="P222" s="1680"/>
      <c r="AH222" s="1687">
        <v>0</v>
      </c>
    </row>
    <row s="2774" customFormat="1" customHeight="1" ht="0.75" hidden="1">
      <c r="A223" s="1836"/>
      <c r="B223" s="1836"/>
      <c r="C223" s="425" t="s">
        <v>1180</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1173</v>
      </c>
      <c r="D225" s="2518"/>
      <c r="E225" s="2260"/>
      <c r="F225" s="2439"/>
      <c r="G225" s="2483"/>
      <c r="H225" s="1556"/>
      <c r="I225" s="707" t="s">
        <v>1172</v>
      </c>
      <c r="J225" s="627"/>
      <c r="K225" s="1556"/>
      <c r="L225" s="270"/>
      <c r="M225" s="397"/>
      <c r="N225" s="390"/>
      <c r="O225" s="1680"/>
      <c r="P225" s="1680"/>
      <c r="AH225" s="1687">
        <v>0</v>
      </c>
    </row>
    <row s="2774" customFormat="1" customHeight="1" ht="0.75" hidden="1">
      <c r="A226" s="1836"/>
      <c r="B226" s="1836"/>
      <c r="C226" s="425" t="s">
        <v>1180</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1173</v>
      </c>
      <c r="D228" s="2518"/>
      <c r="E228" s="2260"/>
      <c r="F228" s="2439"/>
      <c r="G228" s="2483"/>
      <c r="H228" s="1556"/>
      <c r="I228" s="707" t="s">
        <v>1172</v>
      </c>
      <c r="J228" s="627"/>
      <c r="K228" s="1556"/>
      <c r="L228" s="270"/>
      <c r="M228" s="397"/>
      <c r="N228" s="390"/>
      <c r="O228" s="1680"/>
      <c r="P228" s="1680"/>
      <c r="AH228" s="1687">
        <v>0</v>
      </c>
    </row>
    <row s="2774" customFormat="1" customHeight="1" ht="0.75" hidden="1">
      <c r="A229" s="1836"/>
      <c r="B229" s="1836"/>
      <c r="C229" s="425" t="s">
        <v>1180</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1173</v>
      </c>
      <c r="D231" s="2518"/>
      <c r="E231" s="2260"/>
      <c r="F231" s="2439"/>
      <c r="G231" s="2483"/>
      <c r="H231" s="1556"/>
      <c r="I231" s="707" t="s">
        <v>1172</v>
      </c>
      <c r="J231" s="627"/>
      <c r="K231" s="1556"/>
      <c r="L231" s="270"/>
      <c r="M231" s="397"/>
      <c r="N231" s="390"/>
      <c r="O231" s="1680"/>
      <c r="P231" s="1680"/>
      <c r="AH231" s="1687">
        <v>0</v>
      </c>
    </row>
    <row s="2774" customFormat="1" customHeight="1" ht="0.75" hidden="1">
      <c r="A232" s="1836"/>
      <c r="B232" s="1836"/>
      <c r="C232" s="425" t="s">
        <v>1180</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1173</v>
      </c>
      <c r="D234" s="2518"/>
      <c r="E234" s="2260"/>
      <c r="F234" s="2439"/>
      <c r="G234" s="2483"/>
      <c r="H234" s="1556"/>
      <c r="I234" s="707" t="s">
        <v>1172</v>
      </c>
      <c r="J234" s="627"/>
      <c r="K234" s="1556"/>
      <c r="L234" s="270"/>
      <c r="M234" s="397"/>
      <c r="N234" s="390"/>
      <c r="O234" s="1680"/>
      <c r="P234" s="1680"/>
      <c r="AH234" s="1687">
        <v>0</v>
      </c>
    </row>
    <row s="2774" customFormat="1" customHeight="1" ht="0.75" hidden="1">
      <c r="A235" s="1836"/>
      <c r="B235" s="1836"/>
      <c r="C235" s="425" t="s">
        <v>1180</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1173</v>
      </c>
      <c r="D237" s="2518"/>
      <c r="E237" s="2260"/>
      <c r="F237" s="2439"/>
      <c r="G237" s="2483"/>
      <c r="H237" s="1556"/>
      <c r="I237" s="707" t="s">
        <v>1172</v>
      </c>
      <c r="J237" s="627"/>
      <c r="K237" s="1556"/>
      <c r="L237" s="270"/>
      <c r="M237" s="397"/>
      <c r="N237" s="390"/>
      <c r="O237" s="1680"/>
      <c r="P237" s="1680"/>
      <c r="AH237" s="1687">
        <v>0</v>
      </c>
    </row>
    <row s="2774" customFormat="1" customHeight="1" ht="0.75" hidden="1">
      <c r="A238" s="1836"/>
      <c r="B238" s="1836"/>
      <c r="C238" s="425" t="s">
        <v>1180</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1173</v>
      </c>
      <c r="D240" s="2518"/>
      <c r="E240" s="2260"/>
      <c r="F240" s="2439"/>
      <c r="G240" s="2483"/>
      <c r="H240" s="1556"/>
      <c r="I240" s="707" t="s">
        <v>1172</v>
      </c>
      <c r="J240" s="627"/>
      <c r="K240" s="1556"/>
      <c r="L240" s="270"/>
      <c r="M240" s="397"/>
      <c r="N240" s="390"/>
      <c r="O240" s="1680"/>
      <c r="P240" s="1680"/>
      <c r="AH240" s="1687">
        <v>0</v>
      </c>
    </row>
    <row s="2774" customFormat="1" customHeight="1" ht="0.75" hidden="1">
      <c r="A241" s="1836"/>
      <c r="B241" s="1836"/>
      <c r="C241" s="425" t="s">
        <v>1180</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1173</v>
      </c>
      <c r="D243" s="2518"/>
      <c r="E243" s="2260"/>
      <c r="F243" s="2439"/>
      <c r="G243" s="2483"/>
      <c r="H243" s="1556"/>
      <c r="I243" s="707" t="s">
        <v>1172</v>
      </c>
      <c r="J243" s="627"/>
      <c r="K243" s="1556"/>
      <c r="L243" s="270"/>
      <c r="M243" s="397"/>
      <c r="N243" s="390"/>
      <c r="O243" s="1680"/>
      <c r="P243" s="1680"/>
      <c r="AH243" s="1687">
        <v>0</v>
      </c>
    </row>
    <row s="2774" customFormat="1" customHeight="1" ht="0.75" hidden="1">
      <c r="A244" s="1836"/>
      <c r="B244" s="1836"/>
      <c r="C244" s="425" t="s">
        <v>1180</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1173</v>
      </c>
      <c r="D246" s="2518"/>
      <c r="E246" s="2260"/>
      <c r="F246" s="2439"/>
      <c r="G246" s="2483"/>
      <c r="H246" s="1556"/>
      <c r="I246" s="707" t="s">
        <v>1172</v>
      </c>
      <c r="J246" s="627"/>
      <c r="K246" s="1556"/>
      <c r="L246" s="270"/>
      <c r="M246" s="397"/>
      <c r="N246" s="390"/>
      <c r="O246" s="1680"/>
      <c r="P246" s="1680"/>
      <c r="AH246" s="1687">
        <v>0</v>
      </c>
    </row>
    <row s="2774" customFormat="1" customHeight="1" ht="0.75" hidden="1">
      <c r="A247" s="1836"/>
      <c r="B247" s="1836"/>
      <c r="C247" s="425" t="s">
        <v>1180</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1173</v>
      </c>
      <c r="D249" s="2518"/>
      <c r="E249" s="2260"/>
      <c r="F249" s="2439"/>
      <c r="G249" s="2483"/>
      <c r="H249" s="1556"/>
      <c r="I249" s="707" t="s">
        <v>1172</v>
      </c>
      <c r="J249" s="627"/>
      <c r="K249" s="1556"/>
      <c r="L249" s="270"/>
      <c r="M249" s="397"/>
      <c r="N249" s="390"/>
      <c r="O249" s="1680"/>
      <c r="P249" s="1680"/>
      <c r="AH249" s="1687">
        <v>0</v>
      </c>
    </row>
    <row s="2774" customFormat="1" customHeight="1" ht="0.75" hidden="1">
      <c r="A250" s="1836"/>
      <c r="B250" s="1836"/>
      <c r="C250" s="425" t="s">
        <v>1180</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1173</v>
      </c>
      <c r="D252" s="2518"/>
      <c r="E252" s="2260"/>
      <c r="F252" s="2439"/>
      <c r="G252" s="2483"/>
      <c r="H252" s="1556"/>
      <c r="I252" s="707" t="s">
        <v>1172</v>
      </c>
      <c r="J252" s="627"/>
      <c r="K252" s="1556"/>
      <c r="L252" s="270"/>
      <c r="M252" s="397"/>
      <c r="N252" s="390"/>
      <c r="O252" s="1680"/>
      <c r="P252" s="1680"/>
      <c r="AH252" s="1687">
        <v>0</v>
      </c>
    </row>
    <row s="2774" customFormat="1" customHeight="1" ht="0.75" hidden="1">
      <c r="A253" s="1836"/>
      <c r="B253" s="1836"/>
      <c r="C253" s="425" t="s">
        <v>1180</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1173</v>
      </c>
      <c r="D255" s="2518"/>
      <c r="E255" s="2260"/>
      <c r="F255" s="2439"/>
      <c r="G255" s="2483"/>
      <c r="H255" s="1556"/>
      <c r="I255" s="707" t="s">
        <v>1172</v>
      </c>
      <c r="J255" s="627"/>
      <c r="K255" s="1556"/>
      <c r="L255" s="270"/>
      <c r="M255" s="397"/>
      <c r="N255" s="390"/>
      <c r="O255" s="1680"/>
      <c r="P255" s="1680"/>
      <c r="AH255" s="1687">
        <v>0</v>
      </c>
    </row>
    <row s="2774" customFormat="1" customHeight="1" ht="0.75" hidden="1">
      <c r="A256" s="1836"/>
      <c r="B256" s="1836"/>
      <c r="C256" s="425" t="s">
        <v>1180</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Плата за подключение объектов заявителей при наличии технической возможности подключения к централизованным системам горячего водоснабжения </v>
      </c>
      <c r="H257" s="1918"/>
      <c r="I257" s="1795"/>
      <c r="J257" s="1829"/>
      <c r="K257" s="1834"/>
      <c r="L257" s="1918" t="s">
        <v>309</v>
      </c>
      <c r="M257" s="397"/>
      <c r="N257" s="390"/>
      <c r="O257" s="1680"/>
      <c r="P257" s="1680"/>
      <c r="AH257" s="1687">
        <v>0</v>
      </c>
    </row>
    <row s="2774" customFormat="1" customHeight="1" ht="18.75" hidden="1">
      <c r="A258" s="1836"/>
      <c r="B258" s="1836"/>
      <c r="C258" s="425" t="s">
        <v>1173</v>
      </c>
      <c r="D258" s="2518"/>
      <c r="E258" s="2260"/>
      <c r="F258" s="2439"/>
      <c r="G258" s="2483"/>
      <c r="H258" s="1556"/>
      <c r="I258" s="707" t="s">
        <v>1172</v>
      </c>
      <c r="J258" s="627"/>
      <c r="K258" s="1556"/>
      <c r="L258" s="270"/>
      <c r="M258" s="397"/>
      <c r="N258" s="390"/>
      <c r="O258" s="1680"/>
      <c r="P258" s="1680"/>
      <c r="AH258" s="1687">
        <v>0</v>
      </c>
    </row>
    <row s="2774" customFormat="1" customHeight="1" ht="0.75" hidden="1">
      <c r="A259" s="1836"/>
      <c r="B259" s="1836"/>
      <c r="C259" s="425" t="s">
        <v>1180</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1173</v>
      </c>
      <c r="D261" s="2518"/>
      <c r="E261" s="2260"/>
      <c r="F261" s="2439"/>
      <c r="G261" s="2483"/>
      <c r="H261" s="1556"/>
      <c r="I261" s="707" t="s">
        <v>1172</v>
      </c>
      <c r="J261" s="627"/>
      <c r="K261" s="1556"/>
      <c r="L261" s="270"/>
      <c r="M261" s="397"/>
      <c r="N261" s="390"/>
      <c r="O261" s="1680"/>
      <c r="P261" s="1680"/>
      <c r="AH261" s="1687">
        <v>0</v>
      </c>
    </row>
    <row s="2774" customFormat="1" customHeight="1" ht="0.75" hidden="1">
      <c r="A262" s="1836"/>
      <c r="B262" s="1836"/>
      <c r="C262" s="425" t="s">
        <v>1180</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1173</v>
      </c>
      <c r="D264" s="2518"/>
      <c r="E264" s="2260"/>
      <c r="F264" s="2439"/>
      <c r="G264" s="2483"/>
      <c r="H264" s="1556"/>
      <c r="I264" s="707" t="s">
        <v>1172</v>
      </c>
      <c r="J264" s="627"/>
      <c r="K264" s="1556"/>
      <c r="L264" s="270"/>
      <c r="M264" s="397"/>
      <c r="N264" s="390"/>
      <c r="O264" s="1680"/>
      <c r="P264" s="1680"/>
      <c r="AH264" s="1687">
        <v>0</v>
      </c>
    </row>
    <row s="2774" customFormat="1" customHeight="1" ht="0.75" hidden="1">
      <c r="A265" s="1836"/>
      <c r="B265" s="1836"/>
      <c r="C265" s="425" t="s">
        <v>1180</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1173</v>
      </c>
      <c r="D267" s="2518"/>
      <c r="E267" s="2260"/>
      <c r="F267" s="2439"/>
      <c r="G267" s="2483"/>
      <c r="H267" s="1556"/>
      <c r="I267" s="707" t="s">
        <v>1172</v>
      </c>
      <c r="J267" s="627"/>
      <c r="K267" s="1556"/>
      <c r="L267" s="270"/>
      <c r="M267" s="397"/>
      <c r="N267" s="390"/>
      <c r="O267" s="1680"/>
      <c r="P267" s="1680"/>
      <c r="AH267" s="1687">
        <v>0</v>
      </c>
    </row>
    <row s="2774" customFormat="1" customHeight="1" ht="1.05">
      <c r="A268" s="1836"/>
      <c r="B268" s="1836"/>
      <c r="C268" s="425" t="s">
        <v>1180</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1173</v>
      </c>
      <c r="D271" s="2518"/>
      <c r="E271" s="2260"/>
      <c r="F271" s="2439"/>
      <c r="G271" s="2483"/>
      <c r="H271" s="1556"/>
      <c r="I271" s="707" t="s">
        <v>1172</v>
      </c>
      <c r="J271" s="627"/>
      <c r="K271" s="1556"/>
      <c r="L271" s="270"/>
      <c r="M271" s="2226"/>
      <c r="N271" s="390"/>
      <c r="O271" s="1680"/>
      <c r="P271" s="1680"/>
      <c r="AH271" s="1687">
        <v>0</v>
      </c>
    </row>
    <row s="2774" customFormat="1" customHeight="1" ht="0.75" hidden="1">
      <c r="A272" s="1836"/>
      <c r="B272" s="1836"/>
      <c r="C272" s="425" t="s">
        <v>1180</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1173</v>
      </c>
      <c r="D274" s="2518"/>
      <c r="E274" s="2260"/>
      <c r="F274" s="2439"/>
      <c r="G274" s="2483"/>
      <c r="H274" s="1556"/>
      <c r="I274" s="707" t="s">
        <v>1172</v>
      </c>
      <c r="J274" s="627"/>
      <c r="K274" s="1556"/>
      <c r="L274" s="270"/>
      <c r="M274" s="1917"/>
      <c r="N274" s="390"/>
      <c r="O274" s="1680"/>
      <c r="P274" s="1680"/>
      <c r="AH274" s="1687">
        <v>0</v>
      </c>
    </row>
    <row s="2774" customFormat="1" customHeight="1" ht="0.75" hidden="1">
      <c r="A275" s="1836"/>
      <c r="B275" s="1836"/>
      <c r="C275" s="425" t="s">
        <v>1180</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1173</v>
      </c>
      <c r="D277" s="2518"/>
      <c r="E277" s="2260"/>
      <c r="F277" s="2439"/>
      <c r="G277" s="2483"/>
      <c r="H277" s="1556"/>
      <c r="I277" s="707" t="s">
        <v>1172</v>
      </c>
      <c r="J277" s="627"/>
      <c r="K277" s="1556"/>
      <c r="L277" s="270"/>
      <c r="M277" s="397"/>
      <c r="N277" s="390"/>
      <c r="O277" s="1680"/>
      <c r="P277" s="1680"/>
      <c r="AH277" s="1687">
        <v>0</v>
      </c>
    </row>
    <row s="2774" customFormat="1" customHeight="1" ht="0.75" hidden="1">
      <c r="A278" s="1836"/>
      <c r="B278" s="1836"/>
      <c r="C278" s="425" t="s">
        <v>1180</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1173</v>
      </c>
      <c r="D280" s="2518"/>
      <c r="E280" s="2260"/>
      <c r="F280" s="2439"/>
      <c r="G280" s="2483"/>
      <c r="H280" s="1556"/>
      <c r="I280" s="707" t="s">
        <v>1172</v>
      </c>
      <c r="J280" s="627"/>
      <c r="K280" s="1556"/>
      <c r="L280" s="270"/>
      <c r="M280" s="397"/>
      <c r="N280" s="390"/>
      <c r="O280" s="1680"/>
      <c r="P280" s="1680"/>
      <c r="AH280" s="1687">
        <v>0</v>
      </c>
    </row>
    <row s="2774" customFormat="1" customHeight="1" ht="0.75" hidden="1">
      <c r="A281" s="1836"/>
      <c r="B281" s="1836"/>
      <c r="C281" s="425" t="s">
        <v>1180</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1173</v>
      </c>
      <c r="D283" s="2518"/>
      <c r="E283" s="2260"/>
      <c r="F283" s="2439"/>
      <c r="G283" s="2483"/>
      <c r="H283" s="1556"/>
      <c r="I283" s="707" t="s">
        <v>1172</v>
      </c>
      <c r="J283" s="627"/>
      <c r="K283" s="1556"/>
      <c r="L283" s="270"/>
      <c r="M283" s="397"/>
      <c r="N283" s="390"/>
      <c r="O283" s="1680"/>
      <c r="P283" s="1680"/>
      <c r="AH283" s="1687">
        <v>0</v>
      </c>
    </row>
    <row s="2774" customFormat="1" customHeight="1" ht="0.75" hidden="1">
      <c r="A284" s="1836"/>
      <c r="B284" s="1836"/>
      <c r="C284" s="425" t="s">
        <v>1180</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1173</v>
      </c>
      <c r="D286" s="2518"/>
      <c r="E286" s="2260"/>
      <c r="F286" s="2439"/>
      <c r="G286" s="2483"/>
      <c r="H286" s="1556"/>
      <c r="I286" s="707" t="s">
        <v>1172</v>
      </c>
      <c r="J286" s="627"/>
      <c r="K286" s="1556"/>
      <c r="L286" s="270"/>
      <c r="M286" s="397"/>
      <c r="N286" s="390"/>
      <c r="O286" s="1680"/>
      <c r="P286" s="1680"/>
      <c r="AH286" s="1687">
        <v>0</v>
      </c>
    </row>
    <row s="2774" customFormat="1" customHeight="1" ht="0.75" hidden="1">
      <c r="A287" s="1836"/>
      <c r="B287" s="1836"/>
      <c r="C287" s="425" t="s">
        <v>1180</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1173</v>
      </c>
      <c r="D289" s="2518"/>
      <c r="E289" s="2260"/>
      <c r="F289" s="2439"/>
      <c r="G289" s="2483"/>
      <c r="H289" s="1556"/>
      <c r="I289" s="707" t="s">
        <v>1172</v>
      </c>
      <c r="J289" s="627"/>
      <c r="K289" s="1556"/>
      <c r="L289" s="270"/>
      <c r="M289" s="397"/>
      <c r="N289" s="390"/>
      <c r="O289" s="1680"/>
      <c r="P289" s="1680"/>
      <c r="AH289" s="1687">
        <v>0</v>
      </c>
    </row>
    <row s="2774" customFormat="1" customHeight="1" ht="0.75" hidden="1">
      <c r="A290" s="1836"/>
      <c r="B290" s="1836"/>
      <c r="C290" s="425" t="s">
        <v>1180</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1173</v>
      </c>
      <c r="D292" s="2518"/>
      <c r="E292" s="2260"/>
      <c r="F292" s="2439"/>
      <c r="G292" s="2483"/>
      <c r="H292" s="1556"/>
      <c r="I292" s="707" t="s">
        <v>1172</v>
      </c>
      <c r="J292" s="627"/>
      <c r="K292" s="1556"/>
      <c r="L292" s="270"/>
      <c r="M292" s="397"/>
      <c r="N292" s="390"/>
      <c r="O292" s="1680"/>
      <c r="P292" s="1680"/>
      <c r="AH292" s="1687">
        <v>0</v>
      </c>
    </row>
    <row s="2774" customFormat="1" customHeight="1" ht="0.75" hidden="1">
      <c r="A293" s="1836"/>
      <c r="B293" s="1836"/>
      <c r="C293" s="425" t="s">
        <v>1180</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1173</v>
      </c>
      <c r="D295" s="2518"/>
      <c r="E295" s="2260"/>
      <c r="F295" s="2439"/>
      <c r="G295" s="2483"/>
      <c r="H295" s="1556"/>
      <c r="I295" s="707" t="s">
        <v>1172</v>
      </c>
      <c r="J295" s="627"/>
      <c r="K295" s="1556"/>
      <c r="L295" s="270"/>
      <c r="M295" s="397"/>
      <c r="N295" s="390"/>
      <c r="O295" s="1680"/>
      <c r="P295" s="1680"/>
      <c r="AH295" s="1687">
        <v>0</v>
      </c>
    </row>
    <row s="2774" customFormat="1" customHeight="1" ht="0.75" hidden="1">
      <c r="A296" s="1836"/>
      <c r="B296" s="1836"/>
      <c r="C296" s="425" t="s">
        <v>1180</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1173</v>
      </c>
      <c r="D298" s="2518"/>
      <c r="E298" s="2260"/>
      <c r="F298" s="2439"/>
      <c r="G298" s="2483"/>
      <c r="H298" s="1556"/>
      <c r="I298" s="707" t="s">
        <v>1172</v>
      </c>
      <c r="J298" s="627"/>
      <c r="K298" s="1556"/>
      <c r="L298" s="270"/>
      <c r="M298" s="397"/>
      <c r="N298" s="390"/>
      <c r="O298" s="1680"/>
      <c r="P298" s="1680"/>
      <c r="AH298" s="1687">
        <v>0</v>
      </c>
    </row>
    <row s="2774" customFormat="1" customHeight="1" ht="0.75" hidden="1">
      <c r="A299" s="1836"/>
      <c r="B299" s="1836"/>
      <c r="C299" s="425" t="s">
        <v>1180</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1173</v>
      </c>
      <c r="D301" s="2518"/>
      <c r="E301" s="2260"/>
      <c r="F301" s="2439"/>
      <c r="G301" s="2483"/>
      <c r="H301" s="1556"/>
      <c r="I301" s="707" t="s">
        <v>1172</v>
      </c>
      <c r="J301" s="627"/>
      <c r="K301" s="1556"/>
      <c r="L301" s="270"/>
      <c r="M301" s="397"/>
      <c r="N301" s="390"/>
      <c r="O301" s="1680"/>
      <c r="P301" s="1680"/>
      <c r="AH301" s="1687">
        <v>0</v>
      </c>
    </row>
    <row s="2774" customFormat="1" customHeight="1" ht="0.75" hidden="1">
      <c r="A302" s="1836"/>
      <c r="B302" s="1836"/>
      <c r="C302" s="425" t="s">
        <v>1180</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1173</v>
      </c>
      <c r="D304" s="2518"/>
      <c r="E304" s="2260"/>
      <c r="F304" s="2439"/>
      <c r="G304" s="2483"/>
      <c r="H304" s="1556"/>
      <c r="I304" s="707" t="s">
        <v>1172</v>
      </c>
      <c r="J304" s="627"/>
      <c r="K304" s="1556"/>
      <c r="L304" s="270"/>
      <c r="M304" s="397"/>
      <c r="N304" s="390"/>
      <c r="O304" s="1680"/>
      <c r="P304" s="1680"/>
      <c r="AH304" s="1687">
        <v>0</v>
      </c>
    </row>
    <row s="2774" customFormat="1" customHeight="1" ht="0.75" hidden="1">
      <c r="A305" s="1836"/>
      <c r="B305" s="1836"/>
      <c r="C305" s="425" t="s">
        <v>1180</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1173</v>
      </c>
      <c r="D307" s="2518"/>
      <c r="E307" s="2260"/>
      <c r="F307" s="2439"/>
      <c r="G307" s="2483"/>
      <c r="H307" s="1556"/>
      <c r="I307" s="707" t="s">
        <v>1172</v>
      </c>
      <c r="J307" s="627"/>
      <c r="K307" s="1556"/>
      <c r="L307" s="270"/>
      <c r="M307" s="397"/>
      <c r="N307" s="390"/>
      <c r="O307" s="1680"/>
      <c r="P307" s="1680"/>
      <c r="AH307" s="1687">
        <v>0</v>
      </c>
    </row>
    <row s="2774" customFormat="1" customHeight="1" ht="0.75" hidden="1">
      <c r="A308" s="1836"/>
      <c r="B308" s="1836"/>
      <c r="C308" s="425" t="s">
        <v>1180</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1173</v>
      </c>
      <c r="D310" s="2518"/>
      <c r="E310" s="2260"/>
      <c r="F310" s="2439"/>
      <c r="G310" s="2483"/>
      <c r="H310" s="1556"/>
      <c r="I310" s="707" t="s">
        <v>1172</v>
      </c>
      <c r="J310" s="627"/>
      <c r="K310" s="1556"/>
      <c r="L310" s="270"/>
      <c r="M310" s="397"/>
      <c r="N310" s="390"/>
      <c r="O310" s="1680"/>
      <c r="P310" s="1680"/>
      <c r="AH310" s="1687">
        <v>0</v>
      </c>
    </row>
    <row s="2774" customFormat="1" customHeight="1" ht="0.75" hidden="1">
      <c r="A311" s="1836"/>
      <c r="B311" s="1836"/>
      <c r="C311" s="425" t="s">
        <v>1180</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1173</v>
      </c>
      <c r="D313" s="2518"/>
      <c r="E313" s="2260"/>
      <c r="F313" s="2439"/>
      <c r="G313" s="2483"/>
      <c r="H313" s="1556"/>
      <c r="I313" s="707" t="s">
        <v>1172</v>
      </c>
      <c r="J313" s="627"/>
      <c r="K313" s="1556"/>
      <c r="L313" s="270"/>
      <c r="M313" s="397"/>
      <c r="N313" s="390"/>
      <c r="O313" s="1680"/>
      <c r="P313" s="1680"/>
      <c r="AH313" s="1687">
        <v>0</v>
      </c>
    </row>
    <row s="2774" customFormat="1" customHeight="1" ht="0.75" hidden="1">
      <c r="A314" s="1836"/>
      <c r="B314" s="1836"/>
      <c r="C314" s="425" t="s">
        <v>1180</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1173</v>
      </c>
      <c r="D316" s="2518"/>
      <c r="E316" s="2260"/>
      <c r="F316" s="2439"/>
      <c r="G316" s="2483"/>
      <c r="H316" s="1556"/>
      <c r="I316" s="707" t="s">
        <v>1172</v>
      </c>
      <c r="J316" s="627"/>
      <c r="K316" s="1556"/>
      <c r="L316" s="270"/>
      <c r="M316" s="397"/>
      <c r="N316" s="390"/>
      <c r="O316" s="1680"/>
      <c r="P316" s="1680"/>
      <c r="AH316" s="1687">
        <v>0</v>
      </c>
    </row>
    <row s="2774" customFormat="1" customHeight="1" ht="0.75" hidden="1">
      <c r="A317" s="1836"/>
      <c r="B317" s="1836"/>
      <c r="C317" s="425" t="s">
        <v>1180</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Плата за подключение объектов заявителей при наличии технической возможности подключения к централизованным системам горячего водоснабжения </v>
      </c>
      <c r="H318" s="1918"/>
      <c r="I318" s="1795"/>
      <c r="J318" s="1829"/>
      <c r="K318" s="1834"/>
      <c r="L318" s="1918" t="s">
        <v>309</v>
      </c>
      <c r="M318" s="397"/>
      <c r="N318" s="390"/>
      <c r="O318" s="1680"/>
      <c r="P318" s="1680"/>
      <c r="AH318" s="1687">
        <v>0</v>
      </c>
    </row>
    <row s="2774" customFormat="1" customHeight="1" ht="18.75" hidden="1">
      <c r="A319" s="1836"/>
      <c r="B319" s="1836"/>
      <c r="C319" s="425" t="s">
        <v>1173</v>
      </c>
      <c r="D319" s="2518"/>
      <c r="E319" s="2260"/>
      <c r="F319" s="2439"/>
      <c r="G319" s="2483"/>
      <c r="H319" s="1556"/>
      <c r="I319" s="707" t="s">
        <v>1172</v>
      </c>
      <c r="J319" s="627"/>
      <c r="K319" s="1556"/>
      <c r="L319" s="270"/>
      <c r="M319" s="397"/>
      <c r="N319" s="390"/>
      <c r="O319" s="1680"/>
      <c r="P319" s="1680"/>
      <c r="AH319" s="1687">
        <v>0</v>
      </c>
    </row>
    <row s="2774" customFormat="1" customHeight="1" ht="0.75" hidden="1">
      <c r="A320" s="1836"/>
      <c r="B320" s="1836"/>
      <c r="C320" s="425" t="s">
        <v>1180</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1173</v>
      </c>
      <c r="D322" s="2518"/>
      <c r="E322" s="2260"/>
      <c r="F322" s="2439"/>
      <c r="G322" s="2483"/>
      <c r="H322" s="1556"/>
      <c r="I322" s="707" t="s">
        <v>1172</v>
      </c>
      <c r="J322" s="627"/>
      <c r="K322" s="1556"/>
      <c r="L322" s="270"/>
      <c r="M322" s="397"/>
      <c r="N322" s="390"/>
      <c r="O322" s="1680"/>
      <c r="P322" s="1680"/>
      <c r="AH322" s="1687">
        <v>0</v>
      </c>
    </row>
    <row s="2774" customFormat="1" customHeight="1" ht="0.75" hidden="1">
      <c r="A323" s="1836"/>
      <c r="B323" s="1836"/>
      <c r="C323" s="425" t="s">
        <v>1180</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1173</v>
      </c>
      <c r="D325" s="2518"/>
      <c r="E325" s="2260"/>
      <c r="F325" s="2439"/>
      <c r="G325" s="2483"/>
      <c r="H325" s="1556"/>
      <c r="I325" s="707" t="s">
        <v>1172</v>
      </c>
      <c r="J325" s="627"/>
      <c r="K325" s="1556"/>
      <c r="L325" s="270"/>
      <c r="M325" s="397"/>
      <c r="N325" s="390"/>
      <c r="O325" s="1680"/>
      <c r="P325" s="1680"/>
      <c r="AH325" s="1687">
        <v>0</v>
      </c>
    </row>
    <row s="2774" customFormat="1" customHeight="1" ht="0.75" hidden="1">
      <c r="A326" s="1836"/>
      <c r="B326" s="1836"/>
      <c r="C326" s="425" t="s">
        <v>1180</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1173</v>
      </c>
      <c r="D328" s="2518"/>
      <c r="E328" s="2260"/>
      <c r="F328" s="2439"/>
      <c r="G328" s="2483"/>
      <c r="H328" s="1556"/>
      <c r="I328" s="707" t="s">
        <v>1172</v>
      </c>
      <c r="J328" s="627"/>
      <c r="K328" s="1556"/>
      <c r="L328" s="270"/>
      <c r="M328" s="397"/>
      <c r="N328" s="390"/>
      <c r="O328" s="1680"/>
      <c r="P328" s="1680"/>
      <c r="AH328" s="1687">
        <v>0</v>
      </c>
    </row>
    <row s="2774" customFormat="1" customHeight="1" ht="1.05">
      <c r="A329" s="1836"/>
      <c r="B329" s="1836"/>
      <c r="C329" s="425" t="s">
        <v>1180</v>
      </c>
      <c r="D329" s="2518"/>
      <c r="E329" s="2260"/>
      <c r="F329" s="2439"/>
      <c r="G329" s="456"/>
      <c r="H329" s="1556"/>
      <c r="I329" s="707"/>
      <c r="J329" s="627"/>
      <c r="K329" s="1556"/>
      <c r="L329" s="270"/>
      <c r="M329" s="397"/>
      <c r="N329" s="390"/>
      <c r="O329" s="1680"/>
      <c r="P329" s="1680"/>
      <c r="AH329" s="1687">
        <v>1</v>
      </c>
    </row>
    <row s="456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6580F-511A-61E8-22E1-A0A73108C7D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АО "Мурманэнергосбыт"</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89</v>
      </c>
      <c r="E9" s="164" t="s">
        <v>305</v>
      </c>
      <c r="F9" s="164" t="s">
        <v>306</v>
      </c>
      <c r="G9" s="164" t="s">
        <v>393</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1181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D38D-39A1-8D29-7D92-2688A41D1C8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246"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1182</v>
      </c>
      <c r="E5" s="2293"/>
      <c r="F5" s="2293"/>
      <c r="G5" s="2293"/>
      <c r="H5" s="2293"/>
      <c r="I5" s="2293"/>
      <c r="J5" s="2293"/>
      <c r="V5" s="561">
        <v>63</v>
      </c>
    </row>
    <row customHeight="1" ht="15.75">
      <c r="C6" s="232"/>
      <c r="D6" s="2232" t="str">
        <f>IF(org=0,"Не определено",org)</f>
        <v>АО "Мурманэнергосбыт"</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89</v>
      </c>
      <c r="E13" s="863" t="s">
        <v>305</v>
      </c>
      <c r="F13" s="863" t="s">
        <v>569</v>
      </c>
      <c r="G13" s="864" t="s">
        <v>306</v>
      </c>
      <c r="H13" s="863" t="s">
        <v>393</v>
      </c>
      <c r="I13" s="864" t="s">
        <v>306</v>
      </c>
      <c r="J13" s="863" t="s">
        <v>393</v>
      </c>
      <c r="K13" s="2288"/>
      <c r="V13" s="561">
        <v>34</v>
      </c>
    </row>
    <row customHeight="1" ht="15" hidden="1">
      <c r="C14" s="232"/>
      <c r="D14" s="649" t="s">
        <v>109</v>
      </c>
      <c r="E14" s="649" t="s">
        <v>110</v>
      </c>
      <c r="F14" s="649" t="s">
        <v>91</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1183</v>
      </c>
      <c r="F17" s="577" t="s">
        <v>309</v>
      </c>
      <c r="G17" s="734"/>
      <c r="H17" s="734"/>
      <c r="I17" s="734"/>
      <c r="J17" s="734"/>
      <c r="K17" s="345" t="s">
        <v>1184</v>
      </c>
      <c r="V17" s="561">
        <v>0</v>
      </c>
    </row>
    <row customHeight="1" ht="48.29999999999999">
      <c r="A18" s="561"/>
      <c r="C18" s="582"/>
      <c r="D18" s="577">
        <v>3</v>
      </c>
      <c r="E18" s="335" t="s">
        <v>818</v>
      </c>
      <c r="F18" s="577" t="s">
        <v>309</v>
      </c>
      <c r="G18" s="865" t="s">
        <v>309</v>
      </c>
      <c r="H18" s="866" t="s">
        <v>309</v>
      </c>
      <c r="I18" s="577" t="s">
        <v>309</v>
      </c>
      <c r="J18" s="634" t="s">
        <v>309</v>
      </c>
      <c r="K18" s="345" t="s">
        <v>1185</v>
      </c>
      <c r="V18" s="561">
        <v>46</v>
      </c>
    </row>
    <row customHeight="1" ht="35.699999999999996">
      <c r="A19" s="561"/>
      <c r="C19" s="582"/>
      <c r="D19" s="595" t="s">
        <v>327</v>
      </c>
      <c r="E19" s="615" t="s">
        <v>820</v>
      </c>
      <c r="F19" s="577" t="s">
        <v>821</v>
      </c>
      <c r="G19" s="873"/>
      <c r="H19" s="162"/>
      <c r="I19" s="873"/>
      <c r="J19" s="874"/>
      <c r="K19" s="735"/>
      <c r="V19" s="561">
        <v>34</v>
      </c>
    </row>
    <row customHeight="1" ht="35.699999999999996">
      <c r="A20" s="561"/>
      <c r="C20" s="582"/>
      <c r="D20" s="1946" t="s">
        <v>335</v>
      </c>
      <c r="E20" s="615" t="s">
        <v>822</v>
      </c>
      <c r="F20" s="577" t="s">
        <v>823</v>
      </c>
      <c r="G20" s="873"/>
      <c r="H20" s="162"/>
      <c r="I20" s="873"/>
      <c r="J20" s="162"/>
      <c r="K20" s="735"/>
      <c r="V20" s="561">
        <v>34</v>
      </c>
    </row>
    <row customHeight="1" ht="48.29999999999999">
      <c r="A21" s="561"/>
      <c r="C21" s="582"/>
      <c r="D21" s="1946" t="s">
        <v>337</v>
      </c>
      <c r="E21" s="615" t="s">
        <v>824</v>
      </c>
      <c r="F21" s="577" t="s">
        <v>574</v>
      </c>
      <c r="G21" s="736"/>
      <c r="H21" s="162"/>
      <c r="I21" s="736"/>
      <c r="J21" s="162"/>
      <c r="K21" s="735"/>
      <c r="V21" s="561">
        <v>46</v>
      </c>
    </row>
    <row customHeight="1" ht="67.5" hidden="1">
      <c r="A22" s="561"/>
      <c r="C22" s="582"/>
      <c r="D22" s="577">
        <v>5</v>
      </c>
      <c r="E22" s="335" t="s">
        <v>1186</v>
      </c>
      <c r="F22" s="577" t="s">
        <v>561</v>
      </c>
      <c r="G22" s="737"/>
      <c r="H22" s="738"/>
      <c r="I22" s="737"/>
      <c r="J22" s="738"/>
      <c r="K22" s="345" t="s">
        <v>1187</v>
      </c>
      <c r="V22" s="561">
        <v>0</v>
      </c>
    </row>
    <row customHeight="1" ht="33.75" hidden="1">
      <c r="C23" s="507"/>
      <c r="D23" s="577">
        <v>6</v>
      </c>
      <c r="E23" s="335" t="s">
        <v>1188</v>
      </c>
      <c r="F23" s="577" t="s">
        <v>1189</v>
      </c>
      <c r="G23" s="737"/>
      <c r="H23" s="737"/>
      <c r="I23" s="737"/>
      <c r="J23" s="737"/>
      <c r="K23" s="345" t="s">
        <v>1190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2DA963-F20E-FE3D-A08E-0BD33E313C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2" width="32.57421875" customWidth="1"/>
    <col min="2" max="2" style="2910" width="11.00390625" customWidth="1"/>
    <col min="3" max="3" style="2910" width="9.140625"/>
    <col min="4" max="4" style="2910" width="26.57421875" customWidth="1"/>
    <col min="5" max="5" style="4568" width="36.8515625" customWidth="1"/>
    <col min="6" max="6" style="4568" width="23.57421875" customWidth="1"/>
    <col min="7" max="7" style="4568" width="31.421875" customWidth="1"/>
    <col min="8" max="8" style="4568" width="40.8515625" customWidth="1"/>
    <col min="9" max="9" style="4568" width="14.57421875" customWidth="1"/>
    <col min="10" max="10" style="4568" width="26.8515625" customWidth="1"/>
    <col min="11" max="11" style="4568" width="50.00390625" customWidth="1"/>
    <col min="12" max="12" style="4568" width="52.421875" customWidth="1"/>
    <col min="13" max="13" style="4568" width="10.7109375" customWidth="1"/>
    <col min="14" max="14" style="4568" width="55.140625" customWidth="1"/>
    <col min="15" max="15" style="4568" width="31.8515625" customWidth="1"/>
    <col min="16" max="16" style="4568" width="23.8515625" customWidth="1"/>
    <col min="17" max="17" style="4568" width="46.57421875" customWidth="1"/>
    <col min="18" max="18" style="4568" width="24.00390625" customWidth="1"/>
    <col min="19" max="19" style="4568" width="20.57421875" customWidth="1"/>
    <col min="20" max="20" style="4568" width="22.00390625" customWidth="1"/>
    <col min="21" max="22" style="4568" width="26.421875" customWidth="1"/>
    <col min="23" max="23" style="4568" width="8.28125" hidden="1" customWidth="1"/>
    <col min="24" max="24" style="4568" width="59.7109375" customWidth="1"/>
    <col min="25" max="25" style="4568" width="49.140625" customWidth="1"/>
    <col min="26" max="26" style="4568" width="11.140625" customWidth="1"/>
    <col min="27" max="30" style="4568" width="29.00390625" customWidth="1"/>
    <col min="31" max="31" style="4568" width="9.140625"/>
    <col min="32" max="32" style="4568" width="34.7109375" customWidth="1"/>
    <col min="33" max="33" style="4568" width="9.140625"/>
    <col min="34" max="35" style="4568" width="34.421875" customWidth="1"/>
    <col min="36" max="36" style="4568" width="9.140625"/>
    <col min="37" max="37" style="4568" width="24.57421875" customWidth="1"/>
    <col min="38" max="38" style="4568" width="9.140625"/>
    <col min="39" max="39" style="4568" width="26.140625" customWidth="1"/>
    <col min="40" max="40" style="4568" width="1.7109375" customWidth="1"/>
    <col min="41" max="41" style="4568" width="9.140625"/>
    <col min="42" max="43" style="4568" width="47.8515625" customWidth="1"/>
    <col min="44" max="44" style="4568" width="1.7109375" customWidth="1"/>
    <col min="45" max="45" style="4568" width="21.421875" customWidth="1"/>
    <col min="46" max="46" style="4568" width="1.7109375" customWidth="1"/>
    <col min="47" max="47" style="4568" width="31.28125" customWidth="1"/>
    <col min="48" max="48" style="4568" width="1.7109375" customWidth="1"/>
    <col min="49" max="50" style="4568" width="9.140625"/>
    <col min="51" max="51" style="4568" width="3.7109375" customWidth="1"/>
    <col min="52" max="52" style="4568" width="60.8515625" customWidth="1"/>
    <col min="53" max="53" style="4568" width="49.28125" customWidth="1"/>
    <col min="54" max="54" style="4568" width="35.140625" customWidth="1"/>
    <col min="55" max="55" style="4568" width="9.140625"/>
    <col min="56" max="56" style="4568" width="1.7109375" customWidth="1"/>
    <col min="57" max="57" style="4722" width="12.57421875" customWidth="1"/>
    <col min="58" max="58" style="4722" width="14.28125" customWidth="1"/>
    <col min="59" max="59" style="4568" width="30.7109375" customWidth="1"/>
    <col min="60" max="60" style="4723" width="40.7109375" customWidth="1"/>
    <col min="61" max="61" style="4723" width="15.00390625" customWidth="1"/>
    <col min="62" max="62" style="4723" width="40.7109375" customWidth="1"/>
    <col min="63" max="63" style="4723" width="2.7109375" customWidth="1"/>
    <col min="64" max="64" style="4723" width="44.7109375" customWidth="1"/>
    <col min="65" max="65" style="4723" width="2.7109375" customWidth="1"/>
    <col min="66" max="66" style="4723" width="40.7109375" customWidth="1"/>
    <col min="67" max="68" style="4568" width="9.140625"/>
    <col min="69" max="69" style="4568" width="18.140625" customWidth="1"/>
    <col min="70" max="70" style="4568" width="57.8515625" customWidth="1"/>
    <col min="71" max="71" style="4568" width="1.7109375" customWidth="1"/>
    <col min="72" max="72" style="4568" width="22.57421875" customWidth="1"/>
    <col min="73" max="73" style="4568" width="57.8515625" customWidth="1"/>
    <col min="74" max="74" style="4568" width="1.7109375" customWidth="1"/>
    <col min="75" max="75" style="4568" width="22.57421875" customWidth="1"/>
    <col min="76" max="76" style="4568" width="57.8515625" customWidth="1"/>
    <col min="77" max="77" style="4568" width="1.7109375" customWidth="1"/>
    <col min="78" max="78" style="4568" width="22.57421875" customWidth="1"/>
    <col min="79" max="79" style="4568" width="57.8515625" customWidth="1"/>
    <col min="80" max="81" style="4568" width="9.140625"/>
    <col min="82" max="82" style="4568" width="49.57421875" customWidth="1"/>
  </cols>
  <sheetData>
    <row s="4626" customFormat="1" customHeight="1" ht="11.25">
      <c r="A1" s="1123" t="s">
        <v>1191</v>
      </c>
      <c r="B1" s="1123" t="s">
        <v>1192</v>
      </c>
      <c r="C1" s="1123" t="s">
        <v>1193</v>
      </c>
      <c r="D1" s="1123" t="s">
        <v>1194</v>
      </c>
      <c r="E1" s="1123" t="s">
        <v>1195</v>
      </c>
      <c r="F1" s="1123" t="s">
        <v>1196</v>
      </c>
      <c r="G1" s="1123" t="s">
        <v>1197</v>
      </c>
      <c r="H1" s="1123" t="s">
        <v>1198</v>
      </c>
      <c r="I1" s="1123" t="s">
        <v>1199</v>
      </c>
      <c r="J1" s="1123" t="s">
        <v>1200</v>
      </c>
      <c r="K1" s="1123" t="s">
        <v>1201</v>
      </c>
      <c r="L1" s="1123" t="s">
        <v>1202</v>
      </c>
      <c r="M1" s="1123"/>
      <c r="N1" s="1123" t="s">
        <v>1203</v>
      </c>
      <c r="O1" s="1123" t="s">
        <v>1204</v>
      </c>
      <c r="P1" s="1123" t="s">
        <v>1205</v>
      </c>
      <c r="Q1" s="1123" t="s">
        <v>1206</v>
      </c>
      <c r="R1" s="1123" t="s">
        <v>1207</v>
      </c>
      <c r="S1" s="1123" t="s">
        <v>1208</v>
      </c>
      <c r="T1" s="1123" t="s">
        <v>1209</v>
      </c>
      <c r="U1" s="1123" t="s">
        <v>1210</v>
      </c>
      <c r="V1" s="1123"/>
      <c r="W1" s="853" t="s">
        <v>1211</v>
      </c>
      <c r="X1" s="1123" t="s">
        <v>1212</v>
      </c>
      <c r="Y1" s="1123" t="s">
        <v>1213</v>
      </c>
      <c r="Z1" s="1123"/>
      <c r="AA1" s="1123" t="s">
        <v>1214</v>
      </c>
      <c r="AB1" s="1123"/>
      <c r="AC1" s="1123" t="s">
        <v>1215</v>
      </c>
      <c r="AD1" s="1123"/>
      <c r="AF1" s="1123" t="s">
        <v>1216</v>
      </c>
      <c r="AH1" s="1123" t="s">
        <v>1217</v>
      </c>
      <c r="AI1" s="1123" t="s">
        <v>1218</v>
      </c>
      <c r="AK1" s="1123" t="s">
        <v>1219</v>
      </c>
      <c r="AM1" s="1123" t="s">
        <v>1220</v>
      </c>
      <c r="AP1" s="1123" t="s">
        <v>1221</v>
      </c>
      <c r="AQ1" s="1123" t="s">
        <v>1222</v>
      </c>
      <c r="AS1" s="1123" t="s">
        <v>1223</v>
      </c>
      <c r="AU1" s="1123" t="s">
        <v>1224</v>
      </c>
      <c r="AW1" s="1123" t="s">
        <v>1225</v>
      </c>
      <c r="AX1" s="1123" t="s">
        <v>1226</v>
      </c>
      <c r="AZ1" s="1208" t="s">
        <v>1227</v>
      </c>
      <c r="BB1" s="1123" t="s">
        <v>1228</v>
      </c>
      <c r="BC1" s="1123"/>
      <c r="BE1" s="1123" t="s">
        <v>1229</v>
      </c>
      <c r="BF1" s="1123" t="s">
        <v>1230</v>
      </c>
      <c r="BH1" s="1125" t="s">
        <v>811</v>
      </c>
      <c r="BI1" s="1126"/>
      <c r="BJ1" s="1127" t="s">
        <v>1231</v>
      </c>
      <c r="BK1" s="1126"/>
      <c r="BL1" s="1128" t="s">
        <v>910</v>
      </c>
      <c r="BM1" s="1126"/>
      <c r="BN1" s="1129" t="s">
        <v>1232</v>
      </c>
      <c r="BS1" s="1483"/>
    </row>
    <row customHeight="1" ht="11.25">
      <c r="A2" s="1130" t="s">
        <v>1233</v>
      </c>
      <c r="B2" s="1131">
        <v>2000</v>
      </c>
      <c r="C2" s="1131">
        <v>2022</v>
      </c>
      <c r="D2" s="1131" t="s">
        <v>62</v>
      </c>
      <c r="E2" s="1132" t="s">
        <v>1234</v>
      </c>
      <c r="F2" s="1132" t="s">
        <v>1235</v>
      </c>
      <c r="G2" s="1132" t="s">
        <v>1236</v>
      </c>
      <c r="H2" s="1133" t="s">
        <v>56</v>
      </c>
      <c r="I2" s="1132" t="s">
        <v>109</v>
      </c>
      <c r="J2" s="1132" t="s">
        <v>1237</v>
      </c>
      <c r="K2" s="1134" t="s">
        <v>1238</v>
      </c>
      <c r="L2" s="1135"/>
      <c r="M2" s="1134">
        <v>1</v>
      </c>
      <c r="N2" s="1218" t="s">
        <v>1239</v>
      </c>
      <c r="O2" s="1133" t="s">
        <v>1240</v>
      </c>
      <c r="P2" s="1136" t="s">
        <v>37</v>
      </c>
      <c r="Q2" s="1137" t="s">
        <v>1241</v>
      </c>
      <c r="R2" s="199" t="s">
        <v>1242</v>
      </c>
      <c r="S2" s="199" t="s">
        <v>1243</v>
      </c>
      <c r="T2" s="1138" t="s">
        <v>1244</v>
      </c>
      <c r="U2" s="1135" t="s">
        <v>1245</v>
      </c>
      <c r="V2" s="1139">
        <v>1</v>
      </c>
      <c r="W2" s="1140"/>
      <c r="X2" s="1140" t="s">
        <v>1246</v>
      </c>
      <c r="Y2" s="1131" t="s">
        <v>1247</v>
      </c>
      <c r="Z2" s="1141"/>
      <c r="AA2" s="1131" t="s">
        <v>1248</v>
      </c>
      <c r="AB2" s="1142" t="s">
        <v>1248</v>
      </c>
      <c r="AC2" s="1131" t="s">
        <v>1249</v>
      </c>
      <c r="AD2" s="1142" t="s">
        <v>1249</v>
      </c>
      <c r="AF2" s="1133" t="s">
        <v>1245</v>
      </c>
      <c r="AH2" s="1132" t="s">
        <v>1250</v>
      </c>
      <c r="AI2" s="1132" t="s">
        <v>1250</v>
      </c>
      <c r="AK2" s="1132" t="s">
        <v>1251</v>
      </c>
      <c r="AM2" s="1132" t="s">
        <v>1252</v>
      </c>
      <c r="AP2" s="1143" t="s">
        <v>1246</v>
      </c>
      <c r="AQ2" s="1144" t="s">
        <v>1246</v>
      </c>
      <c r="AS2" s="1131" t="s">
        <v>1253</v>
      </c>
      <c r="AU2" s="1176" t="s">
        <v>1254</v>
      </c>
      <c r="AW2" s="1176" t="s">
        <v>1255</v>
      </c>
      <c r="AX2" s="1176" t="s">
        <v>1255</v>
      </c>
      <c r="AZ2" s="1176" t="s">
        <v>1256</v>
      </c>
      <c r="BB2" s="1176" t="s">
        <v>1257</v>
      </c>
      <c r="BC2" s="1176" t="s">
        <v>1258</v>
      </c>
      <c r="BE2" s="1176">
        <v>2000</v>
      </c>
      <c r="BF2" s="1176" t="s">
        <v>1259</v>
      </c>
    </row>
    <row customHeight="1" ht="11.25">
      <c r="A3" s="1130" t="s">
        <v>1260</v>
      </c>
      <c r="B3" s="1131">
        <v>2001</v>
      </c>
      <c r="C3" s="1131">
        <v>2023</v>
      </c>
      <c r="D3" s="1131" t="s">
        <v>19</v>
      </c>
      <c r="E3" s="1132" t="s">
        <v>1261</v>
      </c>
      <c r="F3" s="1132" t="s">
        <v>1262</v>
      </c>
      <c r="G3" s="1132" t="s">
        <v>1263</v>
      </c>
      <c r="H3" s="1133" t="s">
        <v>1264</v>
      </c>
      <c r="I3" s="1132" t="s">
        <v>110</v>
      </c>
      <c r="J3" s="1132" t="s">
        <v>559</v>
      </c>
      <c r="K3" s="1134" t="s">
        <v>1265</v>
      </c>
      <c r="L3" s="1135">
        <f>_xlfn.IFERROR(MATCH(K3,OFFER_METHOD,0),0)</f>
        <v>0</v>
      </c>
      <c r="M3" s="1134">
        <v>2</v>
      </c>
      <c r="N3" s="1218" t="s">
        <v>1266</v>
      </c>
      <c r="O3" s="1133" t="s">
        <v>1267</v>
      </c>
      <c r="P3" s="1136" t="s">
        <v>1268</v>
      </c>
      <c r="Q3" s="1137" t="s">
        <v>1269</v>
      </c>
      <c r="R3" s="199" t="s">
        <v>1270</v>
      </c>
      <c r="S3" s="199" t="s">
        <v>1271</v>
      </c>
      <c r="T3" s="1138" t="s">
        <v>1272</v>
      </c>
      <c r="U3" s="1135" t="s">
        <v>1273</v>
      </c>
      <c r="V3" s="1139">
        <v>2</v>
      </c>
      <c r="W3" s="1140"/>
      <c r="X3" s="1140" t="s">
        <v>1274</v>
      </c>
      <c r="Y3" s="1131" t="s">
        <v>1247</v>
      </c>
      <c r="Z3" s="1141"/>
      <c r="AA3" s="1131" t="s">
        <v>1275</v>
      </c>
      <c r="AB3" s="1142" t="s">
        <v>1275</v>
      </c>
      <c r="AC3" s="1131" t="s">
        <v>1276</v>
      </c>
      <c r="AD3" s="1142" t="s">
        <v>1276</v>
      </c>
      <c r="AF3" s="1133" t="s">
        <v>1273</v>
      </c>
      <c r="AH3" s="1132" t="s">
        <v>1277</v>
      </c>
      <c r="AI3" s="1132" t="s">
        <v>1278</v>
      </c>
      <c r="AK3" s="1132" t="s">
        <v>1279</v>
      </c>
      <c r="AM3" s="1132" t="s">
        <v>1280</v>
      </c>
      <c r="AP3" s="1143" t="s">
        <v>1281</v>
      </c>
      <c r="AQ3" s="1144" t="s">
        <v>1281</v>
      </c>
      <c r="AS3" s="1131" t="s">
        <v>1282</v>
      </c>
      <c r="AU3" s="1176" t="s">
        <v>546</v>
      </c>
      <c r="AW3" s="1176" t="s">
        <v>1283</v>
      </c>
      <c r="AX3" s="1176" t="s">
        <v>1283</v>
      </c>
      <c r="AZ3" s="1176" t="s">
        <v>1284</v>
      </c>
      <c r="BB3" s="1176" t="s">
        <v>1285</v>
      </c>
      <c r="BC3" s="1176" t="s">
        <v>1258</v>
      </c>
      <c r="BE3" s="1176">
        <v>2001</v>
      </c>
      <c r="BF3" s="1176" t="s">
        <v>1286</v>
      </c>
      <c r="BH3" s="1123" t="s">
        <v>1287</v>
      </c>
      <c r="BJ3" s="1123" t="s">
        <v>1288</v>
      </c>
      <c r="BL3" s="1123" t="s">
        <v>1289</v>
      </c>
      <c r="BN3" s="1123" t="s">
        <v>1290</v>
      </c>
      <c r="BR3" s="1123" t="s">
        <v>1291</v>
      </c>
      <c r="BS3" s="1484"/>
      <c r="BT3" s="1126"/>
      <c r="BU3" s="1123" t="s">
        <v>1292</v>
      </c>
      <c r="BV3" s="1126"/>
      <c r="BW3" s="1746"/>
      <c r="BX3" s="1748" t="s">
        <v>1293</v>
      </c>
      <c r="CA3" s="1123" t="s">
        <v>1294</v>
      </c>
    </row>
    <row customHeight="1" ht="11.25">
      <c r="A4" s="1130" t="s">
        <v>1295</v>
      </c>
      <c r="B4" s="1131">
        <v>2002</v>
      </c>
      <c r="C4" s="1131">
        <v>2024</v>
      </c>
      <c r="E4" s="1132" t="s">
        <v>1296</v>
      </c>
      <c r="F4" s="1132" t="s">
        <v>1297</v>
      </c>
      <c r="H4" s="1133" t="s">
        <v>1298</v>
      </c>
      <c r="I4" s="1132" t="s">
        <v>91</v>
      </c>
      <c r="J4" s="1132" t="s">
        <v>1299</v>
      </c>
      <c r="K4" s="1134" t="s">
        <v>1300</v>
      </c>
      <c r="L4" s="1135">
        <f>_xlfn.IFERROR(MATCH(K4,OFFER_METHOD,0),0)</f>
        <v>0</v>
      </c>
      <c r="M4" s="1134">
        <v>3</v>
      </c>
      <c r="N4" s="1218" t="s">
        <v>1301</v>
      </c>
      <c r="O4" s="1132" t="s">
        <v>1302</v>
      </c>
      <c r="Q4" s="1137" t="s">
        <v>1303</v>
      </c>
      <c r="R4" s="199" t="s">
        <v>1304</v>
      </c>
      <c r="S4" s="199" t="s">
        <v>1305</v>
      </c>
      <c r="T4" s="1138" t="s">
        <v>1306</v>
      </c>
      <c r="U4" s="1135" t="s">
        <v>1307</v>
      </c>
      <c r="V4" s="1139">
        <v>3</v>
      </c>
      <c r="W4" s="1140"/>
      <c r="X4" s="1140" t="s">
        <v>1308</v>
      </c>
      <c r="Y4" s="1131" t="s">
        <v>1247</v>
      </c>
      <c r="Z4" s="1147"/>
      <c r="AC4" s="1131" t="s">
        <v>1309</v>
      </c>
      <c r="AD4" s="1142" t="s">
        <v>1309</v>
      </c>
      <c r="AF4" s="1133" t="s">
        <v>1307</v>
      </c>
      <c r="AH4" s="1133" t="s">
        <v>1310</v>
      </c>
      <c r="AK4" s="1132" t="s">
        <v>1311</v>
      </c>
      <c r="AM4" s="1132" t="s">
        <v>1312</v>
      </c>
      <c r="AP4" s="1143" t="s">
        <v>1274</v>
      </c>
      <c r="AQ4" s="1144" t="s">
        <v>1274</v>
      </c>
      <c r="AS4" s="1131" t="s">
        <v>1313</v>
      </c>
      <c r="AU4" s="1176" t="s">
        <v>1314</v>
      </c>
      <c r="AW4" s="1176" t="s">
        <v>1315</v>
      </c>
      <c r="AX4" s="1176" t="s">
        <v>1315</v>
      </c>
      <c r="AZ4" s="1176" t="s">
        <v>1316</v>
      </c>
      <c r="BB4" s="1176" t="s">
        <v>1317</v>
      </c>
      <c r="BC4" s="1176" t="s">
        <v>1318</v>
      </c>
      <c r="BE4" s="1176">
        <v>2002</v>
      </c>
      <c r="BF4" s="1176" t="s">
        <v>1319</v>
      </c>
      <c r="BH4" s="1124" t="s">
        <v>1320</v>
      </c>
      <c r="BJ4" s="1124" t="s">
        <v>1320</v>
      </c>
      <c r="BL4" s="1124" t="s">
        <v>1320</v>
      </c>
      <c r="BN4" s="1124" t="s">
        <v>1320</v>
      </c>
      <c r="BQ4" s="1488" t="s">
        <v>1321</v>
      </c>
      <c r="BR4" s="1215" t="s">
        <v>1322</v>
      </c>
      <c r="BS4" s="330"/>
      <c r="BT4" s="1488" t="s">
        <v>1323</v>
      </c>
      <c r="BU4" s="1215" t="s">
        <v>1324</v>
      </c>
      <c r="BV4" s="1126"/>
      <c r="BW4" s="1753" t="s">
        <v>1325</v>
      </c>
      <c r="BX4" s="1747" t="s">
        <v>1326</v>
      </c>
      <c r="BZ4" s="1488" t="s">
        <v>1327</v>
      </c>
      <c r="CA4" s="1215" t="s">
        <v>1328</v>
      </c>
    </row>
    <row customHeight="1" ht="11.25">
      <c r="A5" s="1130" t="s">
        <v>1329</v>
      </c>
      <c r="B5" s="1131">
        <v>2003</v>
      </c>
      <c r="C5" s="1131">
        <v>2025</v>
      </c>
      <c r="E5" s="1132" t="s">
        <v>1330</v>
      </c>
      <c r="F5" s="1132" t="s">
        <v>1331</v>
      </c>
      <c r="H5" s="1133" t="s">
        <v>1332</v>
      </c>
      <c r="I5" s="1132" t="s">
        <v>92</v>
      </c>
      <c r="K5" s="1134" t="s">
        <v>1333</v>
      </c>
      <c r="L5" s="1135">
        <f>_xlfn.IFERROR(MATCH(K5,OFFER_METHOD,0),0)</f>
        <v>0</v>
      </c>
      <c r="M5" s="1134">
        <v>4</v>
      </c>
      <c r="N5" s="1148" t="s">
        <v>1334</v>
      </c>
      <c r="O5" s="1132" t="s">
        <v>1335</v>
      </c>
      <c r="Q5" s="1137" t="s">
        <v>1336</v>
      </c>
      <c r="R5" s="199" t="s">
        <v>1337</v>
      </c>
      <c r="T5" s="1133" t="s">
        <v>1338</v>
      </c>
      <c r="U5" s="1135" t="s">
        <v>1339</v>
      </c>
      <c r="V5" s="1139">
        <v>4</v>
      </c>
      <c r="W5" s="1140"/>
      <c r="X5" s="1140" t="s">
        <v>166</v>
      </c>
      <c r="Y5" s="1131" t="s">
        <v>1340</v>
      </c>
      <c r="Z5" s="1147">
        <v>1</v>
      </c>
      <c r="AF5" s="1133" t="s">
        <v>1341</v>
      </c>
      <c r="AH5" s="1132" t="s">
        <v>1342</v>
      </c>
      <c r="AK5" s="1132" t="s">
        <v>1343</v>
      </c>
      <c r="AM5" s="1132" t="s">
        <v>1344</v>
      </c>
      <c r="AP5" s="1143" t="s">
        <v>166</v>
      </c>
      <c r="AQ5" s="1144" t="s">
        <v>166</v>
      </c>
      <c r="AU5" s="1176" t="s">
        <v>1345</v>
      </c>
      <c r="AW5" s="1176" t="s">
        <v>1346</v>
      </c>
      <c r="AX5" s="1176" t="s">
        <v>1346</v>
      </c>
      <c r="AZ5" s="1176" t="s">
        <v>1347</v>
      </c>
      <c r="BB5" s="1176" t="s">
        <v>1348</v>
      </c>
      <c r="BC5" s="1176" t="s">
        <v>1349</v>
      </c>
      <c r="BE5" s="1176">
        <v>2003</v>
      </c>
      <c r="BF5" s="1176" t="s">
        <v>1350</v>
      </c>
      <c r="BH5" s="1124" t="s">
        <v>1351</v>
      </c>
      <c r="BJ5" s="1124" t="s">
        <v>1351</v>
      </c>
      <c r="BL5" s="1124" t="s">
        <v>1351</v>
      </c>
      <c r="BN5" s="1124" t="s">
        <v>1352</v>
      </c>
      <c r="BQ5" s="1337">
        <v>4213775</v>
      </c>
      <c r="BR5" s="1124" t="s">
        <v>1246</v>
      </c>
      <c r="BS5" s="1485"/>
      <c r="BT5" s="1337">
        <v>64236871</v>
      </c>
      <c r="BU5" s="1124" t="s">
        <v>227</v>
      </c>
      <c r="BV5" s="1126"/>
      <c r="BW5" s="1751">
        <v>4213767</v>
      </c>
      <c r="BX5" s="1749" t="s">
        <v>1353</v>
      </c>
      <c r="BZ5" s="1337">
        <v>64237509</v>
      </c>
      <c r="CA5" s="1351" t="s">
        <v>1354</v>
      </c>
    </row>
    <row customHeight="1" ht="11.25">
      <c r="A6" s="1130" t="s">
        <v>1355</v>
      </c>
      <c r="B6" s="1131">
        <v>2004</v>
      </c>
      <c r="C6" s="1131">
        <v>2026</v>
      </c>
      <c r="E6" s="1132" t="s">
        <v>1356</v>
      </c>
      <c r="F6" s="1149"/>
      <c r="H6" s="1133" t="s">
        <v>1357</v>
      </c>
      <c r="I6" s="1132" t="s">
        <v>111</v>
      </c>
      <c r="J6" s="1123" t="s">
        <v>1358</v>
      </c>
      <c r="L6" s="1135">
        <f>SUM(kind_of_control_method_filter)</f>
        <v>0</v>
      </c>
      <c r="N6" s="1148" t="s">
        <v>1359</v>
      </c>
      <c r="O6" s="1132" t="s">
        <v>1360</v>
      </c>
      <c r="R6" s="199" t="s">
        <v>1241</v>
      </c>
      <c r="T6" s="1133" t="s">
        <v>1361</v>
      </c>
      <c r="U6" s="1135" t="s">
        <v>1341</v>
      </c>
      <c r="V6" s="1139">
        <v>5</v>
      </c>
      <c r="W6" s="1140"/>
      <c r="X6" s="1131" t="s">
        <v>172</v>
      </c>
      <c r="Y6" s="1131" t="s">
        <v>1362</v>
      </c>
      <c r="Z6" s="1147"/>
      <c r="AA6" s="1150"/>
      <c r="AH6" s="1132" t="s">
        <v>1363</v>
      </c>
      <c r="AK6" s="1132" t="s">
        <v>1364</v>
      </c>
      <c r="AM6" s="1132" t="s">
        <v>1365</v>
      </c>
      <c r="AP6" s="1143" t="s">
        <v>172</v>
      </c>
      <c r="AQ6" s="1144" t="s">
        <v>172</v>
      </c>
      <c r="AU6" s="1176" t="s">
        <v>1366</v>
      </c>
      <c r="AW6" s="1176" t="s">
        <v>1367</v>
      </c>
      <c r="AX6" s="1176" t="s">
        <v>1367</v>
      </c>
      <c r="BB6" s="1176" t="s">
        <v>1368</v>
      </c>
      <c r="BC6" s="1176" t="s">
        <v>1349</v>
      </c>
      <c r="BE6" s="1176">
        <v>2004</v>
      </c>
      <c r="BF6" s="1176" t="s">
        <v>1369</v>
      </c>
      <c r="BH6" s="1124" t="s">
        <v>1370</v>
      </c>
      <c r="BJ6" s="1124" t="s">
        <v>1371</v>
      </c>
      <c r="BL6" s="1124" t="s">
        <v>1371</v>
      </c>
      <c r="BN6" s="1124" t="s">
        <v>1372</v>
      </c>
      <c r="BQ6" s="1337">
        <v>4213784</v>
      </c>
      <c r="BR6" s="1351" t="s">
        <v>1281</v>
      </c>
      <c r="BS6" s="1486"/>
      <c r="BT6" s="1337">
        <v>64236872</v>
      </c>
      <c r="BU6" s="1124" t="s">
        <v>232</v>
      </c>
      <c r="BV6" s="1126"/>
      <c r="BW6" s="1751">
        <v>4213768</v>
      </c>
      <c r="BX6" s="1749" t="s">
        <v>252</v>
      </c>
      <c r="BZ6" s="1337">
        <v>64237510</v>
      </c>
      <c r="CA6" s="1124" t="s">
        <v>1373</v>
      </c>
    </row>
    <row customHeight="1" ht="11.25">
      <c r="A7" s="1130" t="s">
        <v>1374</v>
      </c>
      <c r="B7" s="1131">
        <v>2005</v>
      </c>
      <c r="E7" s="1132" t="s">
        <v>1375</v>
      </c>
      <c r="F7" s="1149"/>
      <c r="H7" s="1133" t="s">
        <v>1376</v>
      </c>
      <c r="I7" s="1132" t="s">
        <v>93</v>
      </c>
      <c r="J7" s="1132" t="s">
        <v>1377</v>
      </c>
      <c r="N7" s="1152" t="s">
        <v>1378</v>
      </c>
      <c r="O7" s="1132" t="s">
        <v>1379</v>
      </c>
      <c r="U7" s="1135" t="s">
        <v>19</v>
      </c>
      <c r="V7" s="426" t="s">
        <v>93</v>
      </c>
      <c r="W7" s="1140"/>
      <c r="X7" s="1131" t="s">
        <v>178</v>
      </c>
      <c r="Y7" s="1131" t="s">
        <v>1340</v>
      </c>
      <c r="Z7" s="1147"/>
      <c r="AA7" s="1150"/>
      <c r="AH7" s="1132" t="s">
        <v>1380</v>
      </c>
      <c r="AK7" s="1132" t="s">
        <v>1381</v>
      </c>
      <c r="AM7" s="1132" t="s">
        <v>1382</v>
      </c>
      <c r="AP7" s="1143" t="s">
        <v>178</v>
      </c>
      <c r="AQ7" s="1144" t="s">
        <v>178</v>
      </c>
      <c r="AU7" s="1176" t="s">
        <v>1383</v>
      </c>
      <c r="AW7" s="1176" t="s">
        <v>1384</v>
      </c>
      <c r="AX7" s="1176" t="s">
        <v>1384</v>
      </c>
      <c r="AZ7" s="1123" t="s">
        <v>1385</v>
      </c>
      <c r="BB7" s="1176" t="s">
        <v>1386</v>
      </c>
      <c r="BC7" s="1176" t="s">
        <v>1349</v>
      </c>
      <c r="BE7" s="1176">
        <v>2005</v>
      </c>
      <c r="BF7" s="1176" t="s">
        <v>1387</v>
      </c>
      <c r="BH7" s="1124" t="s">
        <v>1388</v>
      </c>
      <c r="BJ7" s="1124" t="s">
        <v>1370</v>
      </c>
      <c r="BL7" s="1124" t="s">
        <v>1370</v>
      </c>
      <c r="BN7" s="1124" t="s">
        <v>1389</v>
      </c>
      <c r="BQ7" s="1337">
        <v>4213781</v>
      </c>
      <c r="BR7" s="1124" t="s">
        <v>1274</v>
      </c>
      <c r="BS7" s="1485"/>
      <c r="BT7" s="1337">
        <v>64236873</v>
      </c>
      <c r="BU7" s="1124" t="s">
        <v>237</v>
      </c>
      <c r="BV7" s="1126"/>
      <c r="BW7" s="1751">
        <v>4213769</v>
      </c>
      <c r="BX7" s="1749" t="s">
        <v>1390</v>
      </c>
      <c r="BZ7" s="1337">
        <v>64237511</v>
      </c>
      <c r="CA7" s="1124" t="s">
        <v>272</v>
      </c>
    </row>
    <row customHeight="1" ht="11.25">
      <c r="A8" s="1130" t="s">
        <v>1391</v>
      </c>
      <c r="B8" s="1131">
        <v>2006</v>
      </c>
      <c r="E8" s="1132" t="s">
        <v>1392</v>
      </c>
      <c r="F8" s="1149"/>
      <c r="H8" s="1133" t="s">
        <v>1393</v>
      </c>
      <c r="I8" s="1132" t="s">
        <v>94</v>
      </c>
      <c r="J8" s="1132" t="s">
        <v>1394</v>
      </c>
      <c r="N8" s="1219" t="s">
        <v>1395</v>
      </c>
      <c r="O8" s="1132" t="s">
        <v>1396</v>
      </c>
      <c r="V8" s="426" t="s">
        <v>94</v>
      </c>
      <c r="W8" s="1140"/>
      <c r="X8" s="1131" t="s">
        <v>184</v>
      </c>
      <c r="Y8" s="1131" t="s">
        <v>1340</v>
      </c>
      <c r="Z8" s="1147"/>
      <c r="AA8" s="1150"/>
      <c r="AK8" s="1132" t="s">
        <v>1397</v>
      </c>
      <c r="AP8" s="1143" t="s">
        <v>184</v>
      </c>
      <c r="AQ8" s="1144" t="s">
        <v>184</v>
      </c>
      <c r="AU8" s="1176" t="s">
        <v>1398</v>
      </c>
      <c r="AW8" s="1176" t="s">
        <v>1399</v>
      </c>
      <c r="AX8" s="1176" t="s">
        <v>1399</v>
      </c>
      <c r="AZ8" s="1176" t="s">
        <v>1400</v>
      </c>
      <c r="BB8" s="1176" t="s">
        <v>1401</v>
      </c>
      <c r="BC8" s="1176" t="s">
        <v>1349</v>
      </c>
      <c r="BE8" s="1176">
        <v>2006</v>
      </c>
      <c r="BF8" s="1176" t="s">
        <v>1402</v>
      </c>
      <c r="BH8" s="1124" t="s">
        <v>1403</v>
      </c>
      <c r="BJ8" s="1124" t="s">
        <v>1404</v>
      </c>
      <c r="BL8" s="1124" t="s">
        <v>1404</v>
      </c>
      <c r="BN8" s="1124" t="s">
        <v>1405</v>
      </c>
      <c r="BQ8" s="1337">
        <v>4213776</v>
      </c>
      <c r="BR8" s="1124" t="s">
        <v>166</v>
      </c>
      <c r="BS8" s="1485"/>
      <c r="BT8" s="1337">
        <v>64236874</v>
      </c>
      <c r="BU8" s="1351" t="s">
        <v>1406</v>
      </c>
      <c r="BV8" s="1126"/>
      <c r="BW8" s="1751">
        <v>4213770</v>
      </c>
      <c r="BX8" s="1752" t="s">
        <v>1407</v>
      </c>
      <c r="BZ8" s="1337">
        <v>64237512</v>
      </c>
      <c r="CA8" s="1124" t="s">
        <v>267</v>
      </c>
    </row>
    <row customHeight="1" ht="11.25">
      <c r="A9" s="1130" t="s">
        <v>1408</v>
      </c>
      <c r="B9" s="1131">
        <v>2007</v>
      </c>
      <c r="E9" s="1132" t="s">
        <v>1409</v>
      </c>
      <c r="F9" s="1149"/>
      <c r="G9" s="1123" t="s">
        <v>1410</v>
      </c>
      <c r="H9" s="1123" t="s">
        <v>1411</v>
      </c>
      <c r="I9" s="1132" t="s">
        <v>112</v>
      </c>
      <c r="O9" s="1132" t="s">
        <v>1412</v>
      </c>
      <c r="V9" s="426" t="s">
        <v>112</v>
      </c>
      <c r="W9" s="1140"/>
      <c r="X9" s="1131" t="s">
        <v>190</v>
      </c>
      <c r="Y9" s="1131" t="s">
        <v>1247</v>
      </c>
      <c r="Z9" s="1147">
        <v>1</v>
      </c>
      <c r="AA9" s="1150"/>
      <c r="AK9" s="1132" t="s">
        <v>1413</v>
      </c>
      <c r="AP9" s="1143" t="s">
        <v>1414</v>
      </c>
      <c r="AQ9" s="1144" t="s">
        <v>1414</v>
      </c>
      <c r="AW9" s="1176" t="s">
        <v>1415</v>
      </c>
      <c r="AX9" s="1176" t="s">
        <v>1415</v>
      </c>
      <c r="AZ9" s="1176" t="s">
        <v>1416</v>
      </c>
      <c r="BB9" s="1176" t="s">
        <v>1417</v>
      </c>
      <c r="BC9" s="1176" t="s">
        <v>1349</v>
      </c>
      <c r="BE9" s="1176">
        <v>2007</v>
      </c>
      <c r="BF9" s="1176" t="s">
        <v>1418</v>
      </c>
      <c r="BH9" s="1124" t="s">
        <v>1419</v>
      </c>
      <c r="BJ9" s="1124" t="s">
        <v>1420</v>
      </c>
      <c r="BL9" s="1124" t="s">
        <v>1420</v>
      </c>
      <c r="BN9" s="1124" t="s">
        <v>1421</v>
      </c>
      <c r="BQ9" s="1337">
        <v>4213777</v>
      </c>
      <c r="BR9" s="1124" t="s">
        <v>172</v>
      </c>
      <c r="BS9" s="1485"/>
      <c r="BT9" s="1337">
        <v>64236875</v>
      </c>
      <c r="BU9" s="1124" t="s">
        <v>242</v>
      </c>
      <c r="BV9" s="1126"/>
      <c r="BW9" s="1746"/>
      <c r="BX9" s="1746"/>
    </row>
    <row customHeight="1" ht="11.25">
      <c r="A10" s="1130" t="s">
        <v>1422</v>
      </c>
      <c r="B10" s="1131">
        <v>2008</v>
      </c>
      <c r="E10" s="1132" t="s">
        <v>1423</v>
      </c>
      <c r="F10" s="1149"/>
      <c r="G10" s="1132" t="s">
        <v>1424</v>
      </c>
      <c r="H10" s="1132" t="s">
        <v>1425</v>
      </c>
      <c r="I10" s="1132" t="s">
        <v>148</v>
      </c>
      <c r="J10" s="1123" t="s">
        <v>1426</v>
      </c>
      <c r="K10" s="1123" t="s">
        <v>1427</v>
      </c>
      <c r="O10" s="1132" t="s">
        <v>1428</v>
      </c>
      <c r="V10" s="427" t="s">
        <v>148</v>
      </c>
      <c r="W10" s="1153"/>
      <c r="X10" s="1153" t="s">
        <v>1429</v>
      </c>
      <c r="Y10" s="1154" t="s">
        <v>1430</v>
      </c>
      <c r="Z10" s="1147"/>
      <c r="AP10" s="1143" t="s">
        <v>1429</v>
      </c>
      <c r="AQ10" s="1144" t="s">
        <v>1429</v>
      </c>
      <c r="AW10" s="1176" t="s">
        <v>1431</v>
      </c>
      <c r="AX10" s="1176" t="s">
        <v>1431</v>
      </c>
      <c r="AZ10" s="1176" t="s">
        <v>1432</v>
      </c>
      <c r="BB10" s="1176" t="s">
        <v>1433</v>
      </c>
      <c r="BC10" s="1176" t="s">
        <v>1349</v>
      </c>
      <c r="BE10" s="1176">
        <v>2008</v>
      </c>
      <c r="BF10" s="1176" t="s">
        <v>1434</v>
      </c>
      <c r="BH10" s="1124" t="s">
        <v>1435</v>
      </c>
      <c r="BJ10" s="1124" t="s">
        <v>1436</v>
      </c>
      <c r="BL10" s="1124" t="s">
        <v>1436</v>
      </c>
      <c r="BN10" s="1124" t="s">
        <v>1437</v>
      </c>
      <c r="BQ10" s="1337">
        <v>4213778</v>
      </c>
      <c r="BR10" s="1124" t="s">
        <v>178</v>
      </c>
      <c r="BS10" s="1485"/>
      <c r="BT10" s="1337">
        <v>64236876</v>
      </c>
      <c r="BU10" s="1124" t="s">
        <v>222</v>
      </c>
      <c r="BV10" s="1126"/>
      <c r="BW10" s="1746"/>
      <c r="BX10" s="1746"/>
    </row>
    <row customHeight="1" ht="11.25">
      <c r="A11" s="1130" t="s">
        <v>1438</v>
      </c>
      <c r="B11" s="1131">
        <v>2009</v>
      </c>
      <c r="E11" s="1132" t="s">
        <v>1439</v>
      </c>
      <c r="F11" s="1149"/>
      <c r="G11" s="1132" t="s">
        <v>1440</v>
      </c>
      <c r="H11" s="1132" t="s">
        <v>1441</v>
      </c>
      <c r="I11" s="1132" t="s">
        <v>149</v>
      </c>
      <c r="J11" s="1133" t="s">
        <v>1442</v>
      </c>
      <c r="K11" s="1155" t="s">
        <v>1443</v>
      </c>
      <c r="O11" s="1133" t="s">
        <v>1444</v>
      </c>
      <c r="V11" s="426" t="s">
        <v>149</v>
      </c>
      <c r="W11" s="331"/>
      <c r="X11" s="1140" t="s">
        <v>1414</v>
      </c>
      <c r="Y11" s="1131" t="s">
        <v>1445</v>
      </c>
      <c r="Z11" s="1147"/>
      <c r="AP11" s="1143" t="s">
        <v>190</v>
      </c>
      <c r="AQ11" s="1145" t="s">
        <v>190</v>
      </c>
      <c r="AW11" s="1176" t="s">
        <v>1446</v>
      </c>
      <c r="AX11" s="1176" t="s">
        <v>1446</v>
      </c>
      <c r="AZ11" s="1176" t="s">
        <v>1447</v>
      </c>
      <c r="BB11" s="1176" t="s">
        <v>1448</v>
      </c>
      <c r="BC11" s="1176" t="s">
        <v>1349</v>
      </c>
      <c r="BE11" s="1176">
        <v>2009</v>
      </c>
      <c r="BF11" s="1176" t="s">
        <v>1449</v>
      </c>
      <c r="BH11" s="1124" t="s">
        <v>1450</v>
      </c>
      <c r="BJ11" s="1124" t="s">
        <v>1419</v>
      </c>
      <c r="BL11" s="1124" t="s">
        <v>1419</v>
      </c>
      <c r="BN11" s="1124" t="s">
        <v>1451</v>
      </c>
      <c r="BQ11" s="1337">
        <v>4213780</v>
      </c>
      <c r="BR11" s="1124" t="s">
        <v>184</v>
      </c>
      <c r="BS11" s="1485"/>
      <c r="BW11" s="1746"/>
      <c r="BX11" s="1746"/>
    </row>
    <row customHeight="1" ht="11.25">
      <c r="A12" s="1130" t="s">
        <v>1452</v>
      </c>
      <c r="B12" s="1131">
        <v>2010</v>
      </c>
      <c r="E12" s="1132" t="s">
        <v>1453</v>
      </c>
      <c r="F12" s="1149"/>
      <c r="G12" s="1132" t="s">
        <v>1441</v>
      </c>
      <c r="I12" s="1132" t="s">
        <v>150</v>
      </c>
      <c r="J12" s="1133" t="s">
        <v>1454</v>
      </c>
      <c r="K12" s="1155" t="s">
        <v>1455</v>
      </c>
      <c r="O12" s="1133" t="s">
        <v>1241</v>
      </c>
      <c r="V12" s="426" t="s">
        <v>150</v>
      </c>
      <c r="W12" s="1145"/>
      <c r="X12" s="1140" t="s">
        <v>1456</v>
      </c>
      <c r="Y12" s="1131" t="s">
        <v>1247</v>
      </c>
      <c r="AP12" s="1143"/>
      <c r="AW12" s="1176" t="s">
        <v>149</v>
      </c>
      <c r="AX12" s="1176" t="s">
        <v>149</v>
      </c>
      <c r="AZ12" s="1176" t="s">
        <v>1457</v>
      </c>
      <c r="BB12" s="1176" t="s">
        <v>1458</v>
      </c>
      <c r="BC12" s="1176" t="s">
        <v>1349</v>
      </c>
      <c r="BE12" s="1176">
        <v>2010</v>
      </c>
      <c r="BF12" s="1176" t="s">
        <v>1459</v>
      </c>
      <c r="BH12" s="1124" t="s">
        <v>1460</v>
      </c>
      <c r="BJ12" s="1124" t="s">
        <v>1461</v>
      </c>
      <c r="BL12" s="1124" t="s">
        <v>1461</v>
      </c>
      <c r="BN12" s="1124" t="s">
        <v>1462</v>
      </c>
      <c r="BQ12" s="1337">
        <v>4213779</v>
      </c>
      <c r="BR12" s="1124" t="s">
        <v>1414</v>
      </c>
      <c r="BS12" s="1485"/>
      <c r="BT12" s="1126"/>
      <c r="BU12" s="1126"/>
      <c r="BV12" s="1126"/>
      <c r="BW12" s="1746"/>
      <c r="BX12" s="1746"/>
    </row>
    <row customHeight="1" ht="11.25">
      <c r="A13" s="1130" t="s">
        <v>1463</v>
      </c>
      <c r="B13" s="1131">
        <v>2011</v>
      </c>
      <c r="E13" s="1132" t="s">
        <v>1464</v>
      </c>
      <c r="F13" s="1149"/>
      <c r="I13" s="1132" t="s">
        <v>151</v>
      </c>
      <c r="K13" s="1155" t="s">
        <v>1413</v>
      </c>
      <c r="V13" s="426" t="s">
        <v>151</v>
      </c>
      <c r="W13" s="1145"/>
      <c r="X13" s="1145"/>
      <c r="Y13" s="1145"/>
      <c r="AW13" s="1176" t="s">
        <v>150</v>
      </c>
      <c r="AX13" s="1176" t="s">
        <v>150</v>
      </c>
      <c r="BB13" s="1176" t="s">
        <v>1465</v>
      </c>
      <c r="BC13" s="1176" t="s">
        <v>1466</v>
      </c>
      <c r="BE13" s="1176">
        <v>2011</v>
      </c>
      <c r="BF13" s="1176" t="s">
        <v>1467</v>
      </c>
      <c r="BH13" s="1124" t="s">
        <v>1468</v>
      </c>
      <c r="BJ13" s="1124" t="s">
        <v>1450</v>
      </c>
      <c r="BL13" s="1124" t="s">
        <v>1450</v>
      </c>
      <c r="BN13" s="1124" t="s">
        <v>1469</v>
      </c>
      <c r="BQ13" s="1337">
        <v>4213783</v>
      </c>
      <c r="BR13" s="1124" t="s">
        <v>1429</v>
      </c>
      <c r="BS13" s="1485"/>
      <c r="BT13" s="1126"/>
      <c r="BU13" s="1126"/>
      <c r="BV13" s="1126"/>
      <c r="BW13" s="1750"/>
      <c r="BX13" s="1746"/>
    </row>
    <row customHeight="1" ht="11.25">
      <c r="A14" s="1130" t="s">
        <v>1470</v>
      </c>
      <c r="B14" s="1131">
        <v>2012</v>
      </c>
      <c r="I14" s="1132" t="s">
        <v>152</v>
      </c>
      <c r="J14" s="1123" t="s">
        <v>1471</v>
      </c>
      <c r="N14" s="1123" t="s">
        <v>1472</v>
      </c>
      <c r="V14" s="1139">
        <v>13</v>
      </c>
      <c r="W14" s="1140"/>
      <c r="X14" s="1140" t="s">
        <v>1281</v>
      </c>
      <c r="Y14" s="1131" t="s">
        <v>1247</v>
      </c>
      <c r="AW14" s="1176" t="s">
        <v>151</v>
      </c>
      <c r="AX14" s="1176" t="s">
        <v>151</v>
      </c>
      <c r="AZ14" s="1123" t="s">
        <v>1473</v>
      </c>
      <c r="BB14" s="1176" t="s">
        <v>1474</v>
      </c>
      <c r="BC14" s="1176" t="s">
        <v>1466</v>
      </c>
      <c r="BE14" s="1176">
        <v>2012</v>
      </c>
      <c r="BH14" s="1124" t="s">
        <v>1389</v>
      </c>
      <c r="BJ14" s="1273" t="s">
        <v>1475</v>
      </c>
      <c r="BL14" s="1273" t="s">
        <v>1475</v>
      </c>
      <c r="BN14" s="1124" t="s">
        <v>1476</v>
      </c>
      <c r="BQ14" s="1337">
        <v>4213782</v>
      </c>
      <c r="BR14" s="1124" t="s">
        <v>190</v>
      </c>
      <c r="BS14" s="1485"/>
      <c r="BT14" s="1126"/>
      <c r="BU14" s="1126"/>
      <c r="BV14" s="1126"/>
      <c r="BW14" s="1750"/>
      <c r="BX14" s="1746"/>
    </row>
    <row customHeight="1" ht="19.5">
      <c r="A15" s="1130" t="s">
        <v>1477</v>
      </c>
      <c r="B15" s="1131">
        <v>2013</v>
      </c>
      <c r="E15" s="1754" t="s">
        <v>1478</v>
      </c>
      <c r="G15" s="1123" t="s">
        <v>1479</v>
      </c>
      <c r="H15" s="1123" t="s">
        <v>1480</v>
      </c>
      <c r="I15" s="1134" t="s">
        <v>153</v>
      </c>
      <c r="J15" s="1145" t="s">
        <v>586</v>
      </c>
      <c r="N15" s="1214" t="s">
        <v>1481</v>
      </c>
      <c r="X15" s="1143"/>
      <c r="AW15" s="1176" t="s">
        <v>152</v>
      </c>
      <c r="AX15" s="1176" t="s">
        <v>152</v>
      </c>
      <c r="AZ15" s="1176" t="s">
        <v>1400</v>
      </c>
      <c r="BB15" s="1176" t="s">
        <v>1482</v>
      </c>
      <c r="BC15" s="1176" t="s">
        <v>1466</v>
      </c>
      <c r="BE15" s="1176">
        <v>2013</v>
      </c>
      <c r="BH15" s="1124" t="s">
        <v>1405</v>
      </c>
      <c r="BJ15" s="1273" t="s">
        <v>1483</v>
      </c>
      <c r="BL15" s="1273" t="s">
        <v>1483</v>
      </c>
      <c r="BN15" s="1124" t="s">
        <v>1484</v>
      </c>
      <c r="BR15" s="1126"/>
      <c r="BS15" s="1487"/>
      <c r="BT15" s="1126"/>
      <c r="BU15" s="1126"/>
      <c r="BV15" s="1126"/>
      <c r="BW15" s="1750"/>
      <c r="BX15" s="1746"/>
    </row>
    <row customHeight="1" ht="21">
      <c r="A16" s="1926" t="s">
        <v>1485</v>
      </c>
      <c r="B16" s="1131">
        <v>2014</v>
      </c>
      <c r="E16" s="1755" t="s">
        <v>1486</v>
      </c>
      <c r="G16" s="1132" t="s">
        <v>1487</v>
      </c>
      <c r="H16" s="1132" t="s">
        <v>1488</v>
      </c>
      <c r="I16" s="1134" t="s">
        <v>1489</v>
      </c>
      <c r="J16" s="1145" t="s">
        <v>559</v>
      </c>
      <c r="N16" s="1214" t="s">
        <v>1490</v>
      </c>
      <c r="AW16" s="1176" t="s">
        <v>153</v>
      </c>
      <c r="AX16" s="1176" t="s">
        <v>153</v>
      </c>
      <c r="AZ16" s="1176" t="s">
        <v>1416</v>
      </c>
      <c r="BB16" s="1176" t="s">
        <v>1491</v>
      </c>
      <c r="BC16" s="1176" t="s">
        <v>1466</v>
      </c>
      <c r="BE16" s="1176">
        <v>2014</v>
      </c>
      <c r="BH16" s="1124" t="s">
        <v>1421</v>
      </c>
      <c r="BJ16" s="1273" t="s">
        <v>1492</v>
      </c>
      <c r="BL16" s="1273" t="s">
        <v>1492</v>
      </c>
      <c r="BN16" s="1124" t="s">
        <v>1493</v>
      </c>
      <c r="BR16" s="1126"/>
      <c r="BS16" s="1487"/>
      <c r="BT16" s="1126"/>
      <c r="BU16" s="1126"/>
      <c r="BV16" s="1126"/>
      <c r="BW16" s="1750"/>
      <c r="BX16" s="1746"/>
    </row>
    <row customHeight="1" ht="21">
      <c r="A17" s="1130" t="s">
        <v>1494</v>
      </c>
      <c r="B17" s="1131">
        <v>2015</v>
      </c>
      <c r="G17" s="1132" t="s">
        <v>1441</v>
      </c>
      <c r="H17" s="1132" t="s">
        <v>1441</v>
      </c>
      <c r="I17" s="1132" t="s">
        <v>1495</v>
      </c>
      <c r="N17" s="1214" t="s">
        <v>1496</v>
      </c>
      <c r="X17" s="1143"/>
      <c r="AW17" s="1176" t="s">
        <v>1489</v>
      </c>
      <c r="AX17" s="1176" t="s">
        <v>1489</v>
      </c>
      <c r="AZ17" s="1176" t="s">
        <v>1497</v>
      </c>
      <c r="BB17" s="1176" t="s">
        <v>1498</v>
      </c>
      <c r="BC17" s="1176" t="s">
        <v>1349</v>
      </c>
      <c r="BE17" s="1176">
        <v>2015</v>
      </c>
      <c r="BH17" s="1124" t="s">
        <v>1437</v>
      </c>
      <c r="BJ17" s="1273" t="s">
        <v>1499</v>
      </c>
      <c r="BL17" s="1273" t="s">
        <v>1499</v>
      </c>
      <c r="BN17" s="1124" t="s">
        <v>1500</v>
      </c>
      <c r="BR17" s="1123" t="s">
        <v>1291</v>
      </c>
      <c r="BS17" s="1484"/>
      <c r="BU17" s="1123" t="s">
        <v>1501</v>
      </c>
      <c r="BV17" s="1126"/>
      <c r="BW17" s="1746"/>
      <c r="BX17" s="1748" t="s">
        <v>1502</v>
      </c>
      <c r="CA17" s="1123" t="s">
        <v>1503</v>
      </c>
      <c r="CD17" s="1123" t="s">
        <v>1504</v>
      </c>
    </row>
    <row customHeight="1" ht="21">
      <c r="A18" s="1130" t="s">
        <v>1505</v>
      </c>
      <c r="B18" s="1131">
        <v>2016</v>
      </c>
      <c r="E18" s="2061" t="s">
        <v>1506</v>
      </c>
      <c r="I18" s="1132" t="s">
        <v>1507</v>
      </c>
      <c r="N18" s="1214" t="s">
        <v>1508</v>
      </c>
      <c r="X18" s="1143"/>
      <c r="AW18" s="1176" t="s">
        <v>1495</v>
      </c>
      <c r="AX18" s="1176" t="s">
        <v>1495</v>
      </c>
      <c r="BB18" s="1176" t="s">
        <v>1509</v>
      </c>
      <c r="BC18" s="1176" t="s">
        <v>1349</v>
      </c>
      <c r="BE18" s="1176">
        <v>2016</v>
      </c>
      <c r="BH18" s="1124" t="s">
        <v>1451</v>
      </c>
      <c r="BJ18" s="1273" t="s">
        <v>1510</v>
      </c>
      <c r="BL18" s="1273" t="s">
        <v>1510</v>
      </c>
      <c r="BN18" s="1124" t="s">
        <v>1511</v>
      </c>
      <c r="BQ18" s="1488" t="s">
        <v>1321</v>
      </c>
      <c r="BR18" s="1215" t="s">
        <v>1322</v>
      </c>
      <c r="BS18" s="330"/>
      <c r="BT18" s="1488" t="s">
        <v>1512</v>
      </c>
      <c r="BU18" s="1215" t="s">
        <v>1513</v>
      </c>
      <c r="BV18" s="1126"/>
      <c r="BW18" s="1753" t="s">
        <v>1514</v>
      </c>
      <c r="BX18" s="1747" t="s">
        <v>1515</v>
      </c>
      <c r="BZ18" s="1488" t="s">
        <v>1516</v>
      </c>
      <c r="CA18" s="1215" t="s">
        <v>1517</v>
      </c>
      <c r="CC18" s="1488" t="s">
        <v>1518</v>
      </c>
      <c r="CD18" s="1215" t="s">
        <v>1519</v>
      </c>
    </row>
    <row customHeight="1" ht="21">
      <c r="A19" s="1926" t="s">
        <v>1520</v>
      </c>
      <c r="B19" s="1131">
        <v>2017</v>
      </c>
      <c r="E19" s="1130" t="s">
        <v>165</v>
      </c>
      <c r="I19" s="1132" t="s">
        <v>1521</v>
      </c>
      <c r="N19" s="1214" t="s">
        <v>1522</v>
      </c>
      <c r="X19" s="1143"/>
      <c r="AW19" s="1176" t="s">
        <v>1507</v>
      </c>
      <c r="AX19" s="1176" t="s">
        <v>1507</v>
      </c>
      <c r="AZ19" s="1123" t="s">
        <v>1523</v>
      </c>
      <c r="BB19" s="1176" t="s">
        <v>1524</v>
      </c>
      <c r="BC19" s="1176" t="s">
        <v>1349</v>
      </c>
      <c r="BE19" s="1176">
        <v>2017</v>
      </c>
      <c r="BH19" s="1124" t="s">
        <v>1525</v>
      </c>
      <c r="BJ19" s="1273" t="s">
        <v>1526</v>
      </c>
      <c r="BL19" s="1273" t="s">
        <v>1526</v>
      </c>
      <c r="BQ19" s="1337">
        <v>4190064</v>
      </c>
      <c r="BR19" s="1124" t="s">
        <v>1527</v>
      </c>
      <c r="BS19" s="1485"/>
      <c r="BT19" s="1337">
        <v>4189671</v>
      </c>
      <c r="BU19" s="1124" t="s">
        <v>1528</v>
      </c>
      <c r="BV19" s="1126"/>
      <c r="BW19" s="1751">
        <v>4189706</v>
      </c>
      <c r="BX19" s="1749" t="s">
        <v>1529</v>
      </c>
      <c r="BZ19" s="1337">
        <v>4189714</v>
      </c>
      <c r="CA19" s="1124" t="s">
        <v>1530</v>
      </c>
      <c r="CC19" s="1337">
        <v>4189708</v>
      </c>
      <c r="CD19" s="1124" t="s">
        <v>1531</v>
      </c>
    </row>
    <row customHeight="1" ht="21">
      <c r="A20" s="1130" t="s">
        <v>1532</v>
      </c>
      <c r="B20" s="1131">
        <v>2018</v>
      </c>
      <c r="E20" s="1130" t="s">
        <v>1281</v>
      </c>
      <c r="I20" s="1132" t="s">
        <v>1533</v>
      </c>
      <c r="N20" s="1214" t="s">
        <v>1534</v>
      </c>
      <c r="AW20" s="1176" t="s">
        <v>1521</v>
      </c>
      <c r="AX20" s="1176" t="s">
        <v>1521</v>
      </c>
      <c r="AZ20" s="1176" t="s">
        <v>1535</v>
      </c>
      <c r="BB20" s="1176" t="s">
        <v>1536</v>
      </c>
      <c r="BC20" s="1176" t="s">
        <v>1466</v>
      </c>
      <c r="BE20" s="1176">
        <v>2018</v>
      </c>
      <c r="BH20" s="1124" t="s">
        <v>1462</v>
      </c>
      <c r="BJ20" s="1124" t="s">
        <v>1389</v>
      </c>
      <c r="BL20" s="1124" t="s">
        <v>1389</v>
      </c>
      <c r="BQ20" s="1337">
        <v>4190065</v>
      </c>
      <c r="BR20" s="1124" t="s">
        <v>1537</v>
      </c>
      <c r="BS20" s="1485"/>
      <c r="BT20" s="1337">
        <v>4189672</v>
      </c>
      <c r="BU20" s="1124" t="s">
        <v>1538</v>
      </c>
      <c r="BV20" s="1126"/>
      <c r="BW20" s="1751">
        <v>4189705</v>
      </c>
      <c r="BX20" s="1749" t="s">
        <v>1539</v>
      </c>
      <c r="BZ20" s="1337">
        <v>4189713</v>
      </c>
      <c r="CA20" s="1124" t="s">
        <v>1539</v>
      </c>
      <c r="CC20" s="1337">
        <v>4189709</v>
      </c>
      <c r="CD20" s="1124" t="s">
        <v>1540</v>
      </c>
    </row>
    <row customHeight="1" ht="21">
      <c r="A21" s="1130" t="s">
        <v>1541</v>
      </c>
      <c r="B21" s="1131">
        <v>2019</v>
      </c>
      <c r="I21" s="1132" t="s">
        <v>1542</v>
      </c>
      <c r="N21" s="1214" t="s">
        <v>1543</v>
      </c>
      <c r="AW21" s="1176" t="s">
        <v>1533</v>
      </c>
      <c r="AX21" s="1176" t="s">
        <v>1533</v>
      </c>
      <c r="AZ21" s="1176" t="s">
        <v>1544</v>
      </c>
      <c r="BB21" s="1176" t="s">
        <v>1545</v>
      </c>
      <c r="BC21" s="1176" t="s">
        <v>1349</v>
      </c>
      <c r="BE21" s="1176">
        <v>2019</v>
      </c>
      <c r="BH21" s="1124" t="s">
        <v>1469</v>
      </c>
      <c r="BJ21" s="1124" t="s">
        <v>1405</v>
      </c>
      <c r="BL21" s="1124" t="s">
        <v>1405</v>
      </c>
      <c r="BQ21" s="1337">
        <v>4190066</v>
      </c>
      <c r="BR21" s="1124" t="s">
        <v>1546</v>
      </c>
      <c r="BS21" s="1485"/>
      <c r="BT21" s="1337">
        <v>4189673</v>
      </c>
      <c r="BU21" s="1124" t="s">
        <v>1547</v>
      </c>
      <c r="BV21" s="1126"/>
      <c r="BW21" s="1751">
        <v>4189707</v>
      </c>
      <c r="BX21" s="1749" t="s">
        <v>1548</v>
      </c>
      <c r="BZ21" s="1337">
        <v>4189712</v>
      </c>
      <c r="CA21" s="1124" t="s">
        <v>1549</v>
      </c>
      <c r="CC21" s="1337">
        <v>4189710</v>
      </c>
      <c r="CD21" s="1124" t="s">
        <v>1550</v>
      </c>
    </row>
    <row customHeight="1" ht="21">
      <c r="A22" s="1130" t="s">
        <v>1551</v>
      </c>
      <c r="B22" s="1131">
        <v>2020</v>
      </c>
      <c r="N22" s="1214" t="s">
        <v>1552</v>
      </c>
      <c r="AW22" s="1176" t="s">
        <v>1542</v>
      </c>
      <c r="AX22" s="1176" t="s">
        <v>1542</v>
      </c>
      <c r="AZ22" s="1176" t="s">
        <v>1553</v>
      </c>
      <c r="BB22" s="1176" t="s">
        <v>1554</v>
      </c>
      <c r="BC22" s="1176" t="s">
        <v>1349</v>
      </c>
      <c r="BE22" s="1176">
        <v>2020</v>
      </c>
      <c r="BH22" s="1124" t="s">
        <v>1476</v>
      </c>
      <c r="BJ22" s="1124" t="s">
        <v>1421</v>
      </c>
      <c r="BL22" s="1124" t="s">
        <v>1421</v>
      </c>
      <c r="BQ22" s="1337">
        <v>4190067</v>
      </c>
      <c r="BR22" s="1124" t="s">
        <v>1555</v>
      </c>
      <c r="BS22" s="1485"/>
      <c r="BT22" s="1337">
        <v>4189674</v>
      </c>
      <c r="BU22" s="1124" t="s">
        <v>1556</v>
      </c>
      <c r="BV22" s="1126"/>
      <c r="BW22" s="1126"/>
      <c r="CC22" s="1337">
        <v>4189711</v>
      </c>
      <c r="CD22" s="1124" t="s">
        <v>296</v>
      </c>
    </row>
    <row customHeight="1" ht="21">
      <c r="A23" s="1130" t="s">
        <v>1557</v>
      </c>
      <c r="B23" s="1131">
        <v>2021</v>
      </c>
      <c r="AW23" s="1176" t="s">
        <v>1558</v>
      </c>
      <c r="AX23" s="1176" t="s">
        <v>1558</v>
      </c>
      <c r="AZ23" s="1176" t="s">
        <v>1559</v>
      </c>
      <c r="BB23" s="1176" t="s">
        <v>1560</v>
      </c>
      <c r="BC23" s="1176" t="s">
        <v>1258</v>
      </c>
      <c r="BE23" s="1176">
        <v>2021</v>
      </c>
      <c r="BH23" s="1124" t="s">
        <v>1484</v>
      </c>
      <c r="BJ23" s="1124" t="s">
        <v>1437</v>
      </c>
      <c r="BL23" s="1124" t="s">
        <v>1437</v>
      </c>
      <c r="BQ23" s="1337">
        <v>4190068</v>
      </c>
      <c r="BR23" s="1124" t="s">
        <v>1561</v>
      </c>
      <c r="BS23" s="1485"/>
      <c r="BT23" s="1337">
        <v>4189675</v>
      </c>
      <c r="BU23" s="1124" t="s">
        <v>1562</v>
      </c>
      <c r="BV23" s="1126"/>
      <c r="BW23" s="1126"/>
      <c r="CC23" s="1337">
        <v>5110778</v>
      </c>
      <c r="CD23" s="1124" t="s">
        <v>1563</v>
      </c>
    </row>
    <row customHeight="1" ht="21">
      <c r="A24" s="1130" t="s">
        <v>1564</v>
      </c>
      <c r="B24" s="1131">
        <v>2022</v>
      </c>
      <c r="AW24" s="1176" t="s">
        <v>1565</v>
      </c>
      <c r="AX24" s="1176" t="s">
        <v>1565</v>
      </c>
      <c r="AZ24" s="1176" t="s">
        <v>1566</v>
      </c>
      <c r="BB24" s="1176" t="s">
        <v>1567</v>
      </c>
      <c r="BC24" s="1176" t="s">
        <v>1568</v>
      </c>
      <c r="BE24" s="1176">
        <v>2022</v>
      </c>
      <c r="BH24" s="1124" t="s">
        <v>1493</v>
      </c>
      <c r="BJ24" s="1124" t="s">
        <v>1451</v>
      </c>
      <c r="BL24" s="1124" t="s">
        <v>1451</v>
      </c>
      <c r="BQ24" s="1337">
        <v>4190069</v>
      </c>
      <c r="BR24" s="1124" t="s">
        <v>1569</v>
      </c>
      <c r="BS24" s="1485"/>
      <c r="BT24" s="1337">
        <v>4189676</v>
      </c>
      <c r="BU24" s="1124" t="s">
        <v>1570</v>
      </c>
      <c r="BV24" s="1126"/>
      <c r="BW24" s="1126"/>
      <c r="CC24" s="1337">
        <v>25575374</v>
      </c>
      <c r="CD24" s="1124" t="s">
        <v>1571</v>
      </c>
    </row>
    <row customHeight="1" ht="11.25">
      <c r="A25" s="1130" t="s">
        <v>1572</v>
      </c>
      <c r="B25" s="1131">
        <v>2023</v>
      </c>
      <c r="AW25" s="1176" t="s">
        <v>1573</v>
      </c>
      <c r="AX25" s="1176" t="s">
        <v>1573</v>
      </c>
      <c r="AZ25" s="1176" t="s">
        <v>1574</v>
      </c>
      <c r="BB25" s="1176" t="s">
        <v>1575</v>
      </c>
      <c r="BC25" s="1176" t="s">
        <v>1568</v>
      </c>
      <c r="BE25" s="1176">
        <v>2023</v>
      </c>
      <c r="BH25" s="1124" t="s">
        <v>1500</v>
      </c>
      <c r="BJ25" s="1124" t="s">
        <v>1525</v>
      </c>
      <c r="BL25" s="1124" t="s">
        <v>1525</v>
      </c>
      <c r="BQ25" s="1337">
        <v>4190070</v>
      </c>
      <c r="BR25" s="1124" t="s">
        <v>1576</v>
      </c>
      <c r="BS25" s="1485"/>
      <c r="BT25" s="1337">
        <v>4189677</v>
      </c>
      <c r="BU25" s="1124" t="s">
        <v>1577</v>
      </c>
      <c r="BV25" s="1126"/>
      <c r="BW25" s="1126"/>
    </row>
    <row customHeight="1" ht="11.25">
      <c r="A26" s="1130" t="s">
        <v>1578</v>
      </c>
      <c r="B26" s="1131">
        <v>2024</v>
      </c>
      <c r="J26" s="1787" t="s">
        <v>1579</v>
      </c>
      <c r="AX26" s="1176" t="s">
        <v>1580</v>
      </c>
      <c r="AZ26" s="1176" t="s">
        <v>1444</v>
      </c>
      <c r="BB26" s="1176" t="s">
        <v>1581</v>
      </c>
      <c r="BC26" s="1176" t="s">
        <v>1568</v>
      </c>
      <c r="BE26" s="1176">
        <v>2024</v>
      </c>
      <c r="BH26" s="1124" t="s">
        <v>1511</v>
      </c>
      <c r="BJ26" s="1124" t="s">
        <v>1462</v>
      </c>
      <c r="BL26" s="1124" t="s">
        <v>1462</v>
      </c>
      <c r="BQ26" s="1337">
        <v>4190071</v>
      </c>
      <c r="BR26" s="1124" t="s">
        <v>1582</v>
      </c>
      <c r="BS26" s="1485"/>
      <c r="BV26" s="1126"/>
      <c r="BW26" s="1126"/>
    </row>
    <row customHeight="1" ht="11.25">
      <c r="A27" s="1130" t="s">
        <v>1583</v>
      </c>
      <c r="B27" s="1131">
        <v>2025</v>
      </c>
      <c r="J27" s="232" t="s">
        <v>692</v>
      </c>
      <c r="AX27" s="1176" t="s">
        <v>1584</v>
      </c>
      <c r="BB27" s="1176" t="s">
        <v>1585</v>
      </c>
      <c r="BC27" s="1176" t="s">
        <v>1568</v>
      </c>
      <c r="BE27" s="1176">
        <v>2025</v>
      </c>
      <c r="BH27" s="1126" t="s">
        <v>28</v>
      </c>
      <c r="BJ27" s="1124" t="s">
        <v>1469</v>
      </c>
      <c r="BL27" s="1124" t="s">
        <v>1469</v>
      </c>
      <c r="BN27" s="1126" t="s">
        <v>28</v>
      </c>
      <c r="BQ27" s="1337">
        <v>4190072</v>
      </c>
      <c r="BR27" s="1124" t="s">
        <v>1586</v>
      </c>
      <c r="BS27" s="1485"/>
      <c r="BV27" s="1126"/>
      <c r="BW27" s="1126"/>
    </row>
    <row customHeight="1" ht="11.25">
      <c r="A28" s="1130" t="s">
        <v>1587</v>
      </c>
      <c r="D28" s="1157"/>
      <c r="E28" s="1158"/>
      <c r="F28" s="1158"/>
      <c r="H28" s="1159" t="s">
        <v>1588</v>
      </c>
      <c r="AX28" s="1176" t="s">
        <v>1589</v>
      </c>
      <c r="AZ28" s="1123" t="s">
        <v>1590</v>
      </c>
      <c r="BB28" s="1176" t="s">
        <v>1591</v>
      </c>
      <c r="BC28" s="1176" t="s">
        <v>1592</v>
      </c>
      <c r="BE28" s="1176">
        <v>2026</v>
      </c>
      <c r="BH28" s="1126" t="s">
        <v>28</v>
      </c>
      <c r="BJ28" s="1124" t="s">
        <v>1476</v>
      </c>
      <c r="BL28" s="1124" t="s">
        <v>1476</v>
      </c>
      <c r="BN28" s="1126" t="s">
        <v>28</v>
      </c>
      <c r="BQ28" s="1337">
        <v>4190073</v>
      </c>
      <c r="BR28" s="1124" t="s">
        <v>1593</v>
      </c>
      <c r="BS28" s="1485"/>
      <c r="BV28" s="1126"/>
      <c r="BW28" s="1126"/>
    </row>
    <row customHeight="1" ht="11.25">
      <c r="A29" s="1130" t="s">
        <v>1594</v>
      </c>
      <c r="D29" s="1160" t="s">
        <v>1595</v>
      </c>
      <c r="E29" s="1161" t="str">
        <f>IF(TEMPLATE_GROUP="","",INDEX(StartDateList,MATCH(TEMPLATE_GROUP,CodeTemplateList,0),1))</f>
        <v>01.01.2024</v>
      </c>
      <c r="F29" s="1161" t="str">
        <f>IF(TEMPLATE_GROUP="","",INDEX(EndDateList,MATCH(TEMPLATE_GROUP,CodeTemplateList,0),1))</f>
        <v>31.12.2024</v>
      </c>
      <c r="H29" s="1162" t="s">
        <v>1596</v>
      </c>
      <c r="AX29" s="1176" t="s">
        <v>1597</v>
      </c>
      <c r="AZ29" s="1176" t="s">
        <v>1242</v>
      </c>
      <c r="BB29" s="1176" t="s">
        <v>1444</v>
      </c>
      <c r="BC29" s="1147"/>
      <c r="BE29" s="1176">
        <v>2027</v>
      </c>
      <c r="BJ29" s="1124" t="s">
        <v>1484</v>
      </c>
      <c r="BL29" s="1124" t="s">
        <v>1484</v>
      </c>
    </row>
    <row customHeight="1" ht="11.25">
      <c r="A30" s="1130" t="s">
        <v>1598</v>
      </c>
      <c r="D30" s="1163"/>
      <c r="E30" s="1164"/>
      <c r="F30" s="1164"/>
      <c r="AX30" s="1176" t="s">
        <v>1599</v>
      </c>
      <c r="AZ30" s="1176" t="s">
        <v>1270</v>
      </c>
      <c r="BE30" s="1176">
        <v>2028</v>
      </c>
      <c r="BJ30" s="1124" t="s">
        <v>1600</v>
      </c>
      <c r="BL30" s="1124" t="s">
        <v>1600</v>
      </c>
    </row>
    <row customHeight="1" ht="12.75">
      <c r="A31" s="1130" t="s">
        <v>1601</v>
      </c>
      <c r="D31" s="1157"/>
      <c r="E31" s="1158"/>
      <c r="F31" s="1158"/>
      <c r="H31" s="1165"/>
      <c r="AX31" s="1176" t="s">
        <v>1602</v>
      </c>
      <c r="AZ31" s="1176" t="s">
        <v>1603</v>
      </c>
      <c r="BE31" s="1176">
        <v>2029</v>
      </c>
      <c r="BJ31" s="1124" t="s">
        <v>1604</v>
      </c>
      <c r="BL31" s="1124" t="s">
        <v>1604</v>
      </c>
    </row>
    <row customHeight="1" ht="11.25">
      <c r="A32" s="1130" t="s">
        <v>1605</v>
      </c>
      <c r="D32" s="1160" t="s">
        <v>1606</v>
      </c>
      <c r="E32" s="1161" t="str">
        <f>IF(TEMPLATE_GROUP="","",INDEX(StartDateList,MATCH(TEMPLATE_GROUP,CodeTemplateList,0),1))</f>
        <v>01.01.2024</v>
      </c>
      <c r="F32" s="1161" t="str">
        <f>IF(TEMPLATE_GROUP="","",INDEX(EndDateList,MATCH(TEMPLATE_GROUP,CodeTemplateList,0),1))</f>
        <v>31.12.2024</v>
      </c>
      <c r="H32" s="1166" t="s">
        <v>1607</v>
      </c>
      <c r="O32" s="1130" t="s">
        <v>1240</v>
      </c>
      <c r="AX32" s="1176" t="s">
        <v>1608</v>
      </c>
      <c r="AZ32" s="1176" t="s">
        <v>1337</v>
      </c>
      <c r="BE32" s="1176">
        <v>2030</v>
      </c>
      <c r="BJ32" s="1124" t="s">
        <v>1493</v>
      </c>
      <c r="BL32" s="1124" t="s">
        <v>1493</v>
      </c>
    </row>
    <row customHeight="1" ht="11.25">
      <c r="A33" s="1130" t="s">
        <v>1609</v>
      </c>
      <c r="O33" s="1130" t="s">
        <v>1267</v>
      </c>
      <c r="AX33" s="1176" t="s">
        <v>1610</v>
      </c>
      <c r="AZ33" s="1176" t="s">
        <v>1241</v>
      </c>
      <c r="BE33" s="1176">
        <v>2031</v>
      </c>
      <c r="BJ33" s="1124" t="s">
        <v>1500</v>
      </c>
      <c r="BL33" s="1124" t="s">
        <v>1500</v>
      </c>
    </row>
    <row customHeight="1" ht="11.25">
      <c r="A34" s="1130" t="s">
        <v>1611</v>
      </c>
      <c r="O34" s="1130" t="s">
        <v>1302</v>
      </c>
      <c r="AX34" s="1176" t="s">
        <v>1612</v>
      </c>
      <c r="BE34" s="1176">
        <v>2032</v>
      </c>
      <c r="BJ34" s="1124" t="s">
        <v>1511</v>
      </c>
      <c r="BL34" s="1124" t="s">
        <v>1511</v>
      </c>
    </row>
    <row customHeight="1" ht="11.25">
      <c r="A35" s="1130" t="s">
        <v>1613</v>
      </c>
      <c r="O35" s="1130" t="s">
        <v>1335</v>
      </c>
      <c r="AX35" s="1176" t="s">
        <v>1614</v>
      </c>
      <c r="AZ35" s="1123" t="s">
        <v>1615</v>
      </c>
      <c r="BE35" s="1176">
        <v>2033</v>
      </c>
      <c r="BL35" s="1124" t="s">
        <v>1616</v>
      </c>
    </row>
    <row customHeight="1" ht="11.25">
      <c r="A36" s="1926" t="s">
        <v>1617</v>
      </c>
      <c r="D36" s="1167" t="s">
        <v>1618</v>
      </c>
      <c r="E36" s="1168" t="s">
        <v>897</v>
      </c>
      <c r="F36" s="1169" t="str">
        <f>INDEX(E37:E41,MATCH(TEMPLATE_SPHERE,F37:F41,0))</f>
        <v>горячего водоснабжения</v>
      </c>
      <c r="G36" s="1169" t="str">
        <f>INDEX(G37:G41,MATCH(TEMPLATE_SPHERE,F37:F41,0))</f>
        <v>горячее водоснабжение</v>
      </c>
      <c r="O36" s="1130" t="s">
        <v>1360</v>
      </c>
      <c r="AX36" s="1176" t="s">
        <v>1619</v>
      </c>
      <c r="AZ36" s="1176" t="s">
        <v>1241</v>
      </c>
      <c r="BE36" s="1176">
        <v>2034</v>
      </c>
      <c r="BL36" s="1124" t="s">
        <v>1620</v>
      </c>
    </row>
    <row customHeight="1" ht="11.25">
      <c r="A37" s="1130" t="s">
        <v>1621</v>
      </c>
      <c r="E37" s="463" t="s">
        <v>1622</v>
      </c>
      <c r="F37" s="1170" t="s">
        <v>811</v>
      </c>
      <c r="G37" s="463" t="s">
        <v>1623</v>
      </c>
      <c r="O37" s="1130" t="s">
        <v>1379</v>
      </c>
      <c r="AX37" s="1176" t="s">
        <v>1624</v>
      </c>
      <c r="AZ37" s="1176" t="s">
        <v>1269</v>
      </c>
      <c r="BE37" s="1176">
        <v>2035</v>
      </c>
    </row>
    <row customHeight="1" ht="11.25">
      <c r="A38" s="1130" t="s">
        <v>1625</v>
      </c>
      <c r="E38" s="463" t="s">
        <v>1626</v>
      </c>
      <c r="F38" s="1171" t="s">
        <v>857</v>
      </c>
      <c r="G38" s="463" t="s">
        <v>1627</v>
      </c>
      <c r="O38" s="1130" t="s">
        <v>1396</v>
      </c>
      <c r="AX38" s="1176" t="s">
        <v>1628</v>
      </c>
      <c r="AZ38" s="1176" t="s">
        <v>1303</v>
      </c>
      <c r="BE38" s="1176">
        <v>2036</v>
      </c>
      <c r="BH38" s="1123" t="s">
        <v>1629</v>
      </c>
      <c r="BJ38" s="1123" t="s">
        <v>1630</v>
      </c>
      <c r="BL38" s="1123" t="s">
        <v>1631</v>
      </c>
      <c r="BN38" s="1123" t="s">
        <v>1632</v>
      </c>
    </row>
    <row customHeight="1" ht="11.25">
      <c r="A39" s="1130" t="s">
        <v>16</v>
      </c>
      <c r="E39" s="463" t="s">
        <v>1633</v>
      </c>
      <c r="F39" s="1171" t="s">
        <v>910</v>
      </c>
      <c r="G39" s="463" t="s">
        <v>1634</v>
      </c>
      <c r="O39" s="1130" t="s">
        <v>1412</v>
      </c>
      <c r="AX39" s="1176" t="s">
        <v>1635</v>
      </c>
      <c r="AZ39" s="1176" t="s">
        <v>1336</v>
      </c>
      <c r="BE39" s="1176">
        <v>2037</v>
      </c>
      <c r="BH39" s="1124" t="s">
        <v>1636</v>
      </c>
      <c r="BJ39" s="1273" t="s">
        <v>1636</v>
      </c>
      <c r="BL39" s="1273" t="s">
        <v>1636</v>
      </c>
      <c r="BN39" s="1124" t="s">
        <v>1637</v>
      </c>
    </row>
    <row customHeight="1" ht="11.25">
      <c r="A40" s="1130" t="s">
        <v>1638</v>
      </c>
      <c r="E40" s="463" t="s">
        <v>1639</v>
      </c>
      <c r="F40" s="1171" t="s">
        <v>897</v>
      </c>
      <c r="G40" s="463" t="s">
        <v>1640</v>
      </c>
      <c r="O40" s="1130" t="s">
        <v>1428</v>
      </c>
      <c r="AX40" s="1176" t="s">
        <v>1641</v>
      </c>
      <c r="BE40" s="1176">
        <v>2038</v>
      </c>
      <c r="BH40" s="1124" t="s">
        <v>1642</v>
      </c>
      <c r="BJ40" s="1273" t="s">
        <v>1030</v>
      </c>
      <c r="BL40" s="1273" t="s">
        <v>1030</v>
      </c>
      <c r="BN40" s="1124" t="s">
        <v>1064</v>
      </c>
    </row>
    <row customHeight="1" ht="11.25">
      <c r="A41" s="1130" t="s">
        <v>1643</v>
      </c>
      <c r="E41" s="463" t="s">
        <v>1644</v>
      </c>
      <c r="F41" s="1171" t="s">
        <v>1645</v>
      </c>
      <c r="G41" s="463" t="s">
        <v>1644</v>
      </c>
      <c r="O41" s="1130" t="s">
        <v>1444</v>
      </c>
      <c r="AX41" s="1176" t="s">
        <v>1646</v>
      </c>
      <c r="AZ41" s="1123" t="s">
        <v>1647</v>
      </c>
      <c r="BE41" s="1176">
        <v>2039</v>
      </c>
      <c r="BH41" s="1124" t="s">
        <v>1648</v>
      </c>
      <c r="BJ41" s="1273" t="s">
        <v>1026</v>
      </c>
      <c r="BL41" s="1273" t="s">
        <v>1026</v>
      </c>
      <c r="BN41" s="1124" t="s">
        <v>1051</v>
      </c>
    </row>
    <row customHeight="1" ht="11.25">
      <c r="A42" s="1130" t="s">
        <v>1649</v>
      </c>
      <c r="AX42" s="1176" t="s">
        <v>1650</v>
      </c>
      <c r="AZ42" s="1176" t="s">
        <v>1240</v>
      </c>
      <c r="BE42" s="1176">
        <v>2040</v>
      </c>
      <c r="BH42" s="1124" t="s">
        <v>1048</v>
      </c>
      <c r="BJ42" s="1273" t="s">
        <v>1028</v>
      </c>
      <c r="BL42" s="1273" t="s">
        <v>1028</v>
      </c>
      <c r="BN42" s="1124" t="s">
        <v>1651</v>
      </c>
    </row>
    <row customHeight="1" ht="11.25">
      <c r="A43" s="1130" t="s">
        <v>1652</v>
      </c>
      <c r="AX43" s="1176" t="s">
        <v>1653</v>
      </c>
      <c r="AZ43" s="1176" t="s">
        <v>1267</v>
      </c>
      <c r="BE43" s="1176">
        <v>2041</v>
      </c>
      <c r="BH43" s="1124" t="s">
        <v>1654</v>
      </c>
      <c r="BJ43" s="1273" t="s">
        <v>1648</v>
      </c>
      <c r="BL43" s="1273" t="s">
        <v>1648</v>
      </c>
      <c r="BN43" s="1124" t="s">
        <v>1655</v>
      </c>
    </row>
    <row customHeight="1" ht="11.25">
      <c r="A44" s="1130" t="s">
        <v>1656</v>
      </c>
      <c r="G44" s="1150">
        <f>YEAR(TODAY())</f>
        <v>2024</v>
      </c>
      <c r="I44" s="855" t="s">
        <v>1657</v>
      </c>
      <c r="J44" s="1145" t="s">
        <v>1658</v>
      </c>
      <c r="K44" s="1145" t="s">
        <v>1659</v>
      </c>
      <c r="AX44" s="1176" t="s">
        <v>1660</v>
      </c>
      <c r="AZ44" s="1176" t="s">
        <v>1302</v>
      </c>
      <c r="BE44" s="1176">
        <v>2042</v>
      </c>
      <c r="BH44" s="1124" t="s">
        <v>1661</v>
      </c>
      <c r="BJ44" s="1273" t="s">
        <v>1048</v>
      </c>
      <c r="BL44" s="1273" t="s">
        <v>1048</v>
      </c>
      <c r="BN44" s="1124" t="s">
        <v>1662</v>
      </c>
    </row>
    <row customHeight="1" ht="11.25">
      <c r="A45" s="1130" t="s">
        <v>1663</v>
      </c>
      <c r="D45" s="1167" t="s">
        <v>1664</v>
      </c>
      <c r="E45" s="1168" t="s">
        <v>1665</v>
      </c>
      <c r="F45" s="853" t="s">
        <v>1666</v>
      </c>
      <c r="G45" s="852" t="s">
        <v>1667</v>
      </c>
      <c r="H45" s="855" t="s">
        <v>1668</v>
      </c>
      <c r="I45" s="1797">
        <f>INDEX(PeriodIsEmptyList,MATCH(TEMPLATE_GROUP,CodeTemplateList,0),1)</f>
        <v>0</v>
      </c>
      <c r="J45" s="1800" t="str">
        <f>INDEX(NameTemplatesInTitleList,MATCH(TEMPLATE_GROUP,CodeTemplateList,0),1)</f>
        <v>Показатели, подлежащие раскрытию в сфере горячего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1669</v>
      </c>
      <c r="AZ45" s="1176" t="s">
        <v>1335</v>
      </c>
      <c r="BE45" s="1176">
        <v>2043</v>
      </c>
      <c r="BH45" s="1124" t="s">
        <v>1670</v>
      </c>
      <c r="BJ45" s="1273" t="s">
        <v>1042</v>
      </c>
      <c r="BL45" s="1273" t="s">
        <v>1042</v>
      </c>
      <c r="BN45" s="1124" t="s">
        <v>1671</v>
      </c>
    </row>
    <row customHeight="1" ht="11.25">
      <c r="A46" s="1130" t="s">
        <v>1672</v>
      </c>
      <c r="E46" s="463" t="s">
        <v>26</v>
      </c>
      <c r="F46" s="1170" t="s">
        <v>1673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1674</v>
      </c>
      <c r="AZ46" s="1176" t="s">
        <v>1360</v>
      </c>
      <c r="BE46" s="1176">
        <v>2044</v>
      </c>
      <c r="BH46" s="1124" t="s">
        <v>1051</v>
      </c>
      <c r="BJ46" s="1273" t="s">
        <v>1032</v>
      </c>
      <c r="BL46" s="1273" t="s">
        <v>1032</v>
      </c>
      <c r="BN46" s="1124" t="s">
        <v>1675</v>
      </c>
    </row>
    <row customHeight="1" ht="11.25">
      <c r="A47" s="1130" t="s">
        <v>1676</v>
      </c>
      <c r="E47" s="463" t="s">
        <v>33</v>
      </c>
      <c r="F47" s="1171" t="s">
        <v>1677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1678</v>
      </c>
      <c r="AZ47" s="1176" t="s">
        <v>1379</v>
      </c>
      <c r="BE47" s="1176">
        <v>2045</v>
      </c>
      <c r="BH47" s="1124" t="s">
        <v>1651</v>
      </c>
      <c r="BJ47" s="1273" t="s">
        <v>1034</v>
      </c>
      <c r="BL47" s="1273" t="s">
        <v>1034</v>
      </c>
      <c r="BN47" s="1124" t="s">
        <v>1679</v>
      </c>
    </row>
    <row customHeight="1" ht="11.25">
      <c r="A48" s="1130" t="s">
        <v>1680</v>
      </c>
      <c r="E48" s="463" t="s">
        <v>1681</v>
      </c>
      <c r="F48" s="1171" t="s">
        <v>1682</v>
      </c>
      <c r="G48" s="1172" t="str">
        <f>_xlfn.IFERROR(IF(f_year="","01.01."&amp;CURRENT_YEAR,"01.01."&amp;f_year),"01.01."&amp;CURRENT_YEAR)</f>
        <v>01.01.2024</v>
      </c>
      <c r="H48" s="1172" t="str">
        <f>_xlfn.IFERROR(IF(f_year="","31.12."&amp;CURRENT_YEAR,"31.12."&amp;f_year),"31.12."&amp;CURRENT_YEAR)</f>
        <v>31.12.2024</v>
      </c>
      <c r="I48" s="1798">
        <f>IF(f_year="",TRUE,FALSE)</f>
        <v>1</v>
      </c>
      <c r="J48" s="1801" t="s">
        <v>1683</v>
      </c>
      <c r="K48" s="1802"/>
      <c r="AX48" s="1176" t="s">
        <v>1684</v>
      </c>
      <c r="AZ48" s="1176" t="s">
        <v>1396</v>
      </c>
      <c r="BE48" s="1176">
        <v>2046</v>
      </c>
      <c r="BH48" s="1124" t="s">
        <v>1655</v>
      </c>
      <c r="BJ48" s="1273" t="s">
        <v>1036</v>
      </c>
      <c r="BL48" s="1273" t="s">
        <v>1036</v>
      </c>
      <c r="BN48" s="1124" t="s">
        <v>1685</v>
      </c>
    </row>
    <row customHeight="1" ht="11.25">
      <c r="A49" s="1130" t="s">
        <v>1686</v>
      </c>
      <c r="E49" s="463" t="s">
        <v>1687</v>
      </c>
      <c r="F49" s="1171" t="s">
        <v>1688</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1689</v>
      </c>
      <c r="AZ49" s="1176" t="s">
        <v>1412</v>
      </c>
      <c r="BE49" s="1176">
        <v>2047</v>
      </c>
      <c r="BH49" s="1124" t="s">
        <v>1052</v>
      </c>
      <c r="BJ49" s="1273" t="s">
        <v>1038</v>
      </c>
      <c r="BL49" s="1273" t="s">
        <v>1038</v>
      </c>
    </row>
    <row customHeight="1" ht="11.25">
      <c r="A50" s="1130" t="s">
        <v>1690</v>
      </c>
      <c r="E50" s="463" t="s">
        <v>1691</v>
      </c>
      <c r="F50" s="1171" t="s">
        <v>1022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1692</v>
      </c>
      <c r="AZ50" s="1176" t="s">
        <v>1428</v>
      </c>
      <c r="BE50" s="1176">
        <v>2048</v>
      </c>
      <c r="BH50" s="1124" t="s">
        <v>1662</v>
      </c>
      <c r="BJ50" s="1273" t="s">
        <v>1040</v>
      </c>
      <c r="BL50" s="1273" t="s">
        <v>1040</v>
      </c>
    </row>
    <row customHeight="1" ht="11.25">
      <c r="A51" s="1130" t="s">
        <v>1693</v>
      </c>
      <c r="E51" s="463" t="s">
        <v>1694</v>
      </c>
      <c r="F51" s="1171" t="s">
        <v>1695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1696</v>
      </c>
      <c r="AZ51" s="1176" t="s">
        <v>1444</v>
      </c>
      <c r="BE51" s="1176">
        <v>2049</v>
      </c>
      <c r="BH51" s="1124" t="s">
        <v>1671</v>
      </c>
      <c r="BJ51" s="1273" t="s">
        <v>1697</v>
      </c>
      <c r="BL51" s="1273" t="s">
        <v>1697</v>
      </c>
    </row>
    <row customHeight="1" ht="11.25">
      <c r="A52" s="1130" t="s">
        <v>1698</v>
      </c>
      <c r="E52" s="463" t="s">
        <v>1699</v>
      </c>
      <c r="F52" s="1171" t="s">
        <v>1665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1700</v>
      </c>
      <c r="AZ52" s="1176" t="s">
        <v>1241</v>
      </c>
      <c r="BE52" s="1176">
        <v>2050</v>
      </c>
      <c r="BH52" s="1124" t="s">
        <v>1675</v>
      </c>
      <c r="BJ52" s="1273" t="s">
        <v>1051</v>
      </c>
      <c r="BL52" s="1273" t="s">
        <v>1051</v>
      </c>
    </row>
    <row customHeight="1" ht="11.25">
      <c r="A53" s="1130" t="s">
        <v>1701</v>
      </c>
      <c r="E53" s="463" t="s">
        <v>1702</v>
      </c>
      <c r="F53" s="1171" t="s">
        <v>1702</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1703</v>
      </c>
      <c r="K53" s="1802"/>
      <c r="AX53" s="1176" t="s">
        <v>1704</v>
      </c>
      <c r="BE53" s="1176">
        <v>2051</v>
      </c>
      <c r="BH53" s="1124" t="s">
        <v>1679</v>
      </c>
      <c r="BJ53" s="1273" t="s">
        <v>1651</v>
      </c>
      <c r="BL53" s="1273" t="s">
        <v>1651</v>
      </c>
    </row>
    <row customHeight="1" ht="11.25">
      <c r="A54" s="1130" t="s">
        <v>1705</v>
      </c>
      <c r="AX54" s="1176" t="s">
        <v>1706</v>
      </c>
      <c r="AZ54" s="1123" t="s">
        <v>1707</v>
      </c>
      <c r="BE54" s="1176">
        <v>2052</v>
      </c>
      <c r="BH54" s="1124" t="s">
        <v>1685</v>
      </c>
      <c r="BJ54" s="1273" t="s">
        <v>1655</v>
      </c>
      <c r="BL54" s="1273" t="s">
        <v>1655</v>
      </c>
    </row>
    <row customHeight="1" ht="11.25">
      <c r="A55" s="1130" t="s">
        <v>1708</v>
      </c>
      <c r="AX55" s="1176" t="s">
        <v>1709</v>
      </c>
      <c r="AZ55" s="1176" t="s">
        <v>1243</v>
      </c>
      <c r="BE55" s="1176">
        <v>2053</v>
      </c>
      <c r="BH55" s="1126" t="s">
        <v>28</v>
      </c>
      <c r="BJ55" s="1273" t="s">
        <v>1052</v>
      </c>
      <c r="BL55" s="1273" t="s">
        <v>1052</v>
      </c>
    </row>
    <row customHeight="1" ht="11.25">
      <c r="A56" s="1130" t="s">
        <v>1710</v>
      </c>
      <c r="D56" s="1174" t="s">
        <v>1711</v>
      </c>
      <c r="E56" s="1151" t="s">
        <v>111</v>
      </c>
      <c r="F56" s="1130" t="s">
        <v>1712</v>
      </c>
      <c r="AX56" s="1176" t="s">
        <v>1713</v>
      </c>
      <c r="AZ56" s="1176" t="s">
        <v>1271</v>
      </c>
      <c r="BE56" s="1176">
        <v>2054</v>
      </c>
      <c r="BH56" s="1126" t="s">
        <v>28</v>
      </c>
      <c r="BJ56" s="1273" t="s">
        <v>1662</v>
      </c>
      <c r="BL56" s="1273" t="s">
        <v>1662</v>
      </c>
    </row>
    <row customHeight="1" ht="11.25">
      <c r="A57" s="1130" t="s">
        <v>1714</v>
      </c>
      <c r="D57" s="1174" t="s">
        <v>1715</v>
      </c>
      <c r="E57" s="1151" t="s">
        <v>111</v>
      </c>
      <c r="F57" s="1130" t="s">
        <v>1712</v>
      </c>
      <c r="AX57" s="1176" t="s">
        <v>1716</v>
      </c>
      <c r="AZ57" s="1176" t="s">
        <v>1305</v>
      </c>
      <c r="BE57" s="1176">
        <v>2055</v>
      </c>
      <c r="BJ57" s="1273" t="s">
        <v>1671</v>
      </c>
      <c r="BL57" s="1273" t="s">
        <v>1671</v>
      </c>
    </row>
    <row customHeight="1" ht="11.25">
      <c r="A58" s="1130" t="s">
        <v>1717</v>
      </c>
      <c r="D58" s="1174" t="s">
        <v>1718</v>
      </c>
      <c r="E58" s="1151" t="s">
        <v>111</v>
      </c>
      <c r="F58" s="1130" t="s">
        <v>1712</v>
      </c>
      <c r="AX58" s="1176" t="s">
        <v>1719</v>
      </c>
      <c r="BE58" s="1176">
        <v>2056</v>
      </c>
      <c r="BJ58" s="1273" t="s">
        <v>1675</v>
      </c>
      <c r="BL58" s="1273" t="s">
        <v>1675</v>
      </c>
    </row>
    <row customHeight="1" ht="11.25">
      <c r="A59" s="1130" t="s">
        <v>1720</v>
      </c>
      <c r="D59" s="1174" t="s">
        <v>131</v>
      </c>
      <c r="E59" s="1151" t="s">
        <v>1608</v>
      </c>
      <c r="F59" s="1130" t="s">
        <v>1721</v>
      </c>
      <c r="AX59" s="1176" t="s">
        <v>1722</v>
      </c>
      <c r="AZ59" s="1123" t="s">
        <v>1723</v>
      </c>
      <c r="BE59" s="1176">
        <v>2057</v>
      </c>
      <c r="BJ59" s="1273" t="s">
        <v>1679</v>
      </c>
      <c r="BL59" s="1273" t="s">
        <v>1679</v>
      </c>
    </row>
    <row customHeight="1" ht="11.25">
      <c r="A60" s="1130" t="s">
        <v>1724</v>
      </c>
      <c r="D60" s="1174" t="s">
        <v>1725</v>
      </c>
      <c r="E60" s="1151" t="s">
        <v>1608</v>
      </c>
      <c r="F60" s="1130" t="s">
        <v>1721</v>
      </c>
      <c r="AX60" s="1176" t="s">
        <v>1726</v>
      </c>
      <c r="AZ60" s="1176" t="s">
        <v>1244</v>
      </c>
      <c r="BE60" s="1176">
        <v>2058</v>
      </c>
      <c r="BJ60" s="1273" t="s">
        <v>1685</v>
      </c>
      <c r="BL60" s="1273" t="s">
        <v>1685</v>
      </c>
    </row>
    <row customHeight="1" ht="11.25">
      <c r="A61" s="1130" t="s">
        <v>1727</v>
      </c>
      <c r="D61" s="1174" t="s">
        <v>1728</v>
      </c>
      <c r="E61" s="1151" t="s">
        <v>1608</v>
      </c>
      <c r="F61" s="1130" t="s">
        <v>1721</v>
      </c>
      <c r="AX61" s="1176" t="s">
        <v>1729</v>
      </c>
      <c r="AZ61" s="1176" t="s">
        <v>1272</v>
      </c>
      <c r="BE61" s="1176">
        <v>2059</v>
      </c>
      <c r="BL61" s="1273" t="s">
        <v>1044</v>
      </c>
    </row>
    <row customHeight="1" ht="11.25">
      <c r="A62" s="1130" t="s">
        <v>1730</v>
      </c>
      <c r="D62" s="1174" t="s">
        <v>130</v>
      </c>
      <c r="E62" s="1151">
        <v>30</v>
      </c>
      <c r="F62" s="1130" t="s">
        <v>1721</v>
      </c>
      <c r="AZ62" s="1176" t="s">
        <v>1306</v>
      </c>
      <c r="BE62" s="1176">
        <v>2060</v>
      </c>
      <c r="BL62" s="1273" t="s">
        <v>1046</v>
      </c>
    </row>
    <row customHeight="1" ht="11.25">
      <c r="A63" s="1130" t="s">
        <v>1731</v>
      </c>
      <c r="D63" s="1174" t="s">
        <v>1732</v>
      </c>
      <c r="E63" s="1151">
        <v>30</v>
      </c>
      <c r="F63" s="1130" t="s">
        <v>1721</v>
      </c>
      <c r="AZ63" s="1176" t="s">
        <v>1338</v>
      </c>
      <c r="BE63" s="1176">
        <v>2061</v>
      </c>
    </row>
    <row customHeight="1" ht="11.25">
      <c r="A64" s="1130" t="s">
        <v>1733</v>
      </c>
      <c r="D64" s="1174" t="s">
        <v>1734</v>
      </c>
      <c r="E64" s="1151">
        <v>30</v>
      </c>
      <c r="F64" s="1130" t="s">
        <v>1721</v>
      </c>
      <c r="AZ64" s="1176" t="s">
        <v>1361</v>
      </c>
      <c r="BE64" s="1176">
        <v>2062</v>
      </c>
    </row>
    <row customHeight="1" ht="11.25">
      <c r="A65" s="1130" t="s">
        <v>1735</v>
      </c>
      <c r="D65" s="1130"/>
      <c r="BE65" s="1176">
        <v>2063</v>
      </c>
    </row>
    <row customHeight="1" ht="11.25">
      <c r="A66" s="1130" t="s">
        <v>1736</v>
      </c>
      <c r="AZ66" s="1123" t="s">
        <v>1737</v>
      </c>
      <c r="BE66" s="1176">
        <v>2064</v>
      </c>
    </row>
    <row customHeight="1" ht="11.25">
      <c r="A67" s="1130" t="s">
        <v>1738</v>
      </c>
      <c r="AZ67" s="1176" t="s">
        <v>1245</v>
      </c>
      <c r="BE67" s="1176">
        <v>2065</v>
      </c>
    </row>
    <row customHeight="1" ht="11.25">
      <c r="A68" s="1130" t="s">
        <v>1739</v>
      </c>
      <c r="AZ68" s="1176" t="s">
        <v>1273</v>
      </c>
      <c r="BE68" s="1176">
        <v>2066</v>
      </c>
      <c r="BH68" s="1123" t="s">
        <v>1740</v>
      </c>
      <c r="BJ68" s="1123" t="s">
        <v>1741</v>
      </c>
      <c r="BL68" s="1123" t="s">
        <v>1742</v>
      </c>
      <c r="BN68" s="1123" t="s">
        <v>1743</v>
      </c>
    </row>
    <row customHeight="1" ht="11.25">
      <c r="A69" s="1130" t="s">
        <v>1744</v>
      </c>
      <c r="AZ69" s="1176" t="s">
        <v>1307</v>
      </c>
      <c r="BE69" s="1176">
        <v>2067</v>
      </c>
      <c r="BH69" s="1124" t="s">
        <v>1745</v>
      </c>
      <c r="BI69" s="1173" t="s">
        <v>109</v>
      </c>
      <c r="BJ69" s="1124" t="s">
        <v>1746</v>
      </c>
      <c r="BK69" s="1173" t="s">
        <v>109</v>
      </c>
      <c r="BL69" s="1124" t="s">
        <v>1747</v>
      </c>
      <c r="BM69" s="1126" t="s">
        <v>109</v>
      </c>
      <c r="BN69" s="1124" t="s">
        <v>1748</v>
      </c>
    </row>
    <row customHeight="1" ht="11.25">
      <c r="A70" s="1130" t="s">
        <v>1749</v>
      </c>
      <c r="AZ70" s="1176" t="s">
        <v>1339</v>
      </c>
      <c r="BE70" s="1176">
        <v>2068</v>
      </c>
      <c r="BH70" s="1124" t="s">
        <v>1750</v>
      </c>
      <c r="BJ70" s="1124" t="s">
        <v>1751</v>
      </c>
      <c r="BL70" s="1124" t="s">
        <v>1752</v>
      </c>
      <c r="BN70" s="1124" t="s">
        <v>1753</v>
      </c>
    </row>
    <row customHeight="1" ht="11.25">
      <c r="A71" s="1130" t="s">
        <v>1754</v>
      </c>
      <c r="AZ71" s="1176" t="s">
        <v>1341</v>
      </c>
      <c r="BE71" s="1176">
        <v>2069</v>
      </c>
      <c r="BH71" s="1124" t="s">
        <v>1755</v>
      </c>
      <c r="BI71" s="1173" t="s">
        <v>91</v>
      </c>
      <c r="BJ71" s="1124" t="s">
        <v>1756</v>
      </c>
      <c r="BK71" s="1173" t="s">
        <v>91</v>
      </c>
      <c r="BL71" s="1124" t="s">
        <v>1757</v>
      </c>
      <c r="BM71" s="1126" t="s">
        <v>91</v>
      </c>
      <c r="BN71" s="1124" t="s">
        <v>1758</v>
      </c>
    </row>
    <row customHeight="1" ht="11.25">
      <c r="A72" s="1130" t="s">
        <v>1759</v>
      </c>
      <c r="AZ72" s="1176" t="s">
        <v>19</v>
      </c>
      <c r="BE72" s="1176">
        <v>2070</v>
      </c>
      <c r="BH72" s="1124" t="s">
        <v>1760</v>
      </c>
      <c r="BJ72" s="1124" t="s">
        <v>1760</v>
      </c>
      <c r="BL72" s="1124" t="s">
        <v>1760</v>
      </c>
      <c r="BN72" s="1124" t="s">
        <v>1761</v>
      </c>
    </row>
    <row customHeight="1" ht="11.25">
      <c r="A73" s="1130" t="s">
        <v>1762</v>
      </c>
      <c r="BH73" s="1124" t="s">
        <v>1763</v>
      </c>
      <c r="BI73" s="1173" t="s">
        <v>111</v>
      </c>
      <c r="BJ73" s="1124" t="s">
        <v>1764</v>
      </c>
      <c r="BK73" s="1173" t="s">
        <v>111</v>
      </c>
      <c r="BL73" s="1124" t="s">
        <v>1765</v>
      </c>
      <c r="BM73" s="1126" t="s">
        <v>111</v>
      </c>
      <c r="BN73" s="1124" t="s">
        <v>1766</v>
      </c>
    </row>
    <row customHeight="1" ht="11.25">
      <c r="A74" s="1130" t="s">
        <v>1767</v>
      </c>
      <c r="BH74" s="1124" t="s">
        <v>1768</v>
      </c>
      <c r="BJ74" s="1124" t="s">
        <v>1769</v>
      </c>
      <c r="BL74" s="1124" t="s">
        <v>1770</v>
      </c>
      <c r="BN74" s="1124" t="s">
        <v>1771</v>
      </c>
    </row>
    <row customHeight="1" ht="11.25">
      <c r="A75" s="1130" t="s">
        <v>1772</v>
      </c>
      <c r="AZ75" s="1123" t="s">
        <v>1773</v>
      </c>
      <c r="BH75" s="1124" t="s">
        <v>1774</v>
      </c>
      <c r="BJ75" s="1124" t="s">
        <v>1774</v>
      </c>
      <c r="BL75" s="1124" t="s">
        <v>1774</v>
      </c>
    </row>
    <row customHeight="1" ht="11.25">
      <c r="A76" s="1130" t="s">
        <v>1775</v>
      </c>
      <c r="AZ76" s="1176" t="s">
        <v>1254</v>
      </c>
      <c r="BH76" s="1124" t="s">
        <v>1776</v>
      </c>
      <c r="BJ76" s="1124" t="s">
        <v>1777</v>
      </c>
      <c r="BL76" s="1124" t="s">
        <v>1778</v>
      </c>
    </row>
    <row customHeight="1" ht="11.25">
      <c r="A77" s="1130" t="s">
        <v>1779</v>
      </c>
      <c r="AZ77" s="1176" t="s">
        <v>546</v>
      </c>
    </row>
    <row customHeight="1" ht="11.25">
      <c r="A78" s="1130" t="s">
        <v>1780</v>
      </c>
      <c r="AZ78" s="1176" t="s">
        <v>1314</v>
      </c>
    </row>
    <row customHeight="1" ht="11.25">
      <c r="A79" s="1130" t="s">
        <v>1781</v>
      </c>
      <c r="AZ79" s="1176" t="s">
        <v>1345</v>
      </c>
      <c r="BH79" s="1123" t="s">
        <v>1782</v>
      </c>
      <c r="BJ79" s="1123" t="s">
        <v>1783</v>
      </c>
      <c r="BL79" s="1123" t="s">
        <v>1784</v>
      </c>
    </row>
    <row customHeight="1" ht="11.25">
      <c r="A80" s="1130" t="s">
        <v>1785</v>
      </c>
      <c r="AZ80" s="1176" t="s">
        <v>1366</v>
      </c>
      <c r="BH80" s="1124" t="s">
        <v>1786</v>
      </c>
      <c r="BJ80" s="1124" t="s">
        <v>1787</v>
      </c>
      <c r="BL80" s="1124" t="s">
        <v>1788</v>
      </c>
    </row>
    <row customHeight="1" ht="11.25">
      <c r="A81" s="1130" t="s">
        <v>1789</v>
      </c>
      <c r="AZ81" s="1176" t="s">
        <v>1383</v>
      </c>
      <c r="BH81" s="1124" t="s">
        <v>1790</v>
      </c>
      <c r="BJ81" s="1124" t="s">
        <v>1791</v>
      </c>
      <c r="BL81" s="1124" t="s">
        <v>1792</v>
      </c>
    </row>
    <row customHeight="1" ht="11.25">
      <c r="A82" s="1130" t="s">
        <v>1793</v>
      </c>
      <c r="AZ82" s="1176" t="s">
        <v>1398</v>
      </c>
      <c r="BH82" s="1124" t="s">
        <v>1794</v>
      </c>
      <c r="BJ82" s="1124" t="s">
        <v>1795</v>
      </c>
      <c r="BL82" s="1124" t="s">
        <v>1796</v>
      </c>
    </row>
    <row customHeight="1" ht="11.25">
      <c r="A83" s="1130" t="s">
        <v>1797</v>
      </c>
      <c r="BH83" s="1124" t="s">
        <v>1798</v>
      </c>
      <c r="BJ83" s="1124" t="s">
        <v>1799</v>
      </c>
      <c r="BL83" s="1124" t="s">
        <v>1800</v>
      </c>
    </row>
    <row customHeight="1" ht="11.25">
      <c r="A84" s="1130" t="s">
        <v>1801</v>
      </c>
      <c r="AZ84" s="1123" t="s">
        <v>1802</v>
      </c>
    </row>
    <row customHeight="1" ht="11.25">
      <c r="A85" s="1926" t="s">
        <v>1803</v>
      </c>
      <c r="AZ85" s="1176" t="s">
        <v>1804</v>
      </c>
    </row>
    <row customHeight="1" ht="11.25">
      <c r="A86" s="1130" t="s">
        <v>1805</v>
      </c>
      <c r="AZ86" s="1176" t="s">
        <v>1806</v>
      </c>
      <c r="BH86" s="1123" t="s">
        <v>1807</v>
      </c>
      <c r="BJ86" s="1123" t="s">
        <v>1808</v>
      </c>
      <c r="BL86" s="1123" t="s">
        <v>1809</v>
      </c>
    </row>
    <row customHeight="1" ht="11.25">
      <c r="A87" s="1130" t="s">
        <v>1810</v>
      </c>
      <c r="AZ87" s="1176" t="s">
        <v>1811</v>
      </c>
      <c r="BH87" s="1124" t="s">
        <v>1812</v>
      </c>
      <c r="BJ87" s="1124" t="s">
        <v>1813</v>
      </c>
      <c r="BL87" s="1124" t="s">
        <v>1814</v>
      </c>
    </row>
    <row customHeight="1" ht="11.25">
      <c r="A88" s="1130" t="s">
        <v>1815</v>
      </c>
      <c r="AZ88" s="1662"/>
      <c r="BH88" s="1124" t="s">
        <v>1816</v>
      </c>
      <c r="BJ88" s="1124" t="s">
        <v>1817</v>
      </c>
      <c r="BL88" s="1124" t="s">
        <v>1818</v>
      </c>
    </row>
    <row customHeight="1" ht="11.25">
      <c r="A89" s="1130" t="s">
        <v>1819</v>
      </c>
      <c r="AZ89" s="1123" t="s">
        <v>1820</v>
      </c>
    </row>
    <row customHeight="1" ht="11.25">
      <c r="A90" s="1130" t="s">
        <v>1821</v>
      </c>
      <c r="AZ90" s="1176" t="s">
        <v>1022</v>
      </c>
    </row>
    <row customHeight="1" ht="11.25">
      <c r="A91" s="1130" t="s">
        <v>1822</v>
      </c>
      <c r="AZ91" s="1176" t="s">
        <v>1058</v>
      </c>
      <c r="BH91" s="1123" t="s">
        <v>1823</v>
      </c>
      <c r="BJ91" s="1123" t="s">
        <v>1824</v>
      </c>
      <c r="BL91" s="1123" t="s">
        <v>1825</v>
      </c>
    </row>
    <row customHeight="1" ht="11.25">
      <c r="AZ92" s="1176" t="s">
        <v>1826</v>
      </c>
      <c r="BH92" s="1124" t="s">
        <v>1827</v>
      </c>
      <c r="BJ92" s="1124" t="s">
        <v>1828</v>
      </c>
      <c r="BL92" s="1124" t="s">
        <v>1829</v>
      </c>
    </row>
    <row customHeight="1" ht="11.25">
      <c r="AZ93" s="1176" t="s">
        <v>1830</v>
      </c>
      <c r="BH93" s="1124" t="s">
        <v>1831</v>
      </c>
      <c r="BJ93" s="1124" t="s">
        <v>1832</v>
      </c>
      <c r="BL93" s="1124" t="s">
        <v>1833</v>
      </c>
    </row>
    <row customHeight="1" ht="11.25">
      <c r="AZ94" s="1176" t="s">
        <v>1834</v>
      </c>
    </row>
    <row r="96" customHeight="1" ht="11.25">
      <c r="AZ96" s="1123" t="s">
        <v>1835</v>
      </c>
      <c r="BH96" s="1123" t="s">
        <v>1836</v>
      </c>
      <c r="BJ96" s="1123" t="s">
        <v>1837</v>
      </c>
      <c r="BL96" s="1123" t="s">
        <v>1838</v>
      </c>
      <c r="BN96" s="1123" t="s">
        <v>1839</v>
      </c>
    </row>
    <row customHeight="1" ht="11.25">
      <c r="AZ97" s="1957" t="s">
        <v>1840</v>
      </c>
      <c r="BA97" s="1958" t="s">
        <v>1841</v>
      </c>
      <c r="BH97" s="1124" t="s">
        <v>1842</v>
      </c>
      <c r="BJ97" s="1124" t="s">
        <v>1843</v>
      </c>
      <c r="BL97" s="1124" t="s">
        <v>1844</v>
      </c>
      <c r="BN97" s="1124" t="s">
        <v>1845</v>
      </c>
    </row>
    <row customHeight="1" ht="11.25">
      <c r="AZ98" s="1957" t="s">
        <v>1846</v>
      </c>
      <c r="BA98" s="1958" t="s">
        <v>1847</v>
      </c>
      <c r="BH98" s="1124" t="s">
        <v>1848</v>
      </c>
      <c r="BJ98" s="1124" t="s">
        <v>1849</v>
      </c>
      <c r="BL98" s="1124" t="s">
        <v>1850</v>
      </c>
      <c r="BN98" s="1124" t="s">
        <v>1851</v>
      </c>
    </row>
    <row customHeight="1" ht="22.5">
      <c r="AZ99" s="1957" t="s">
        <v>1852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1853</v>
      </c>
      <c r="BJ99" s="1124" t="s">
        <v>1854</v>
      </c>
      <c r="BL99" s="1124" t="s">
        <v>1855</v>
      </c>
      <c r="BN99" s="1124" t="s">
        <v>1856</v>
      </c>
    </row>
    <row customHeight="1" ht="22.5">
      <c r="AZ100" s="1957" t="s">
        <v>1857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1444</v>
      </c>
      <c r="BL100" s="1124" t="s">
        <v>1444</v>
      </c>
      <c r="BN100" s="1124" t="s">
        <v>1858</v>
      </c>
    </row>
    <row customHeight="1" ht="22.5">
      <c r="AZ101" s="1957" t="s">
        <v>1859</v>
      </c>
      <c r="BA101" s="1958" t="s">
        <v>1860</v>
      </c>
      <c r="BN101" s="1124" t="s">
        <v>1861</v>
      </c>
    </row>
    <row customHeight="1" ht="22.5">
      <c r="AZ102" s="1957" t="s">
        <v>1862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1863</v>
      </c>
    </row>
    <row customHeight="1" ht="11.25">
      <c r="AZ103" s="1957" t="s">
        <v>1864</v>
      </c>
      <c r="BA103" s="1958" t="s">
        <v>1865</v>
      </c>
      <c r="BN103" s="1124" t="s">
        <v>1866</v>
      </c>
    </row>
    <row customHeight="1" ht="11.25">
      <c r="BN104" s="1124" t="s">
        <v>1867</v>
      </c>
    </row>
    <row customHeight="1" ht="11.25">
      <c r="AZ105" s="1748" t="s">
        <v>1868</v>
      </c>
    </row>
    <row customHeight="1" ht="11.25">
      <c r="AZ106" s="1176" t="s">
        <v>1869</v>
      </c>
    </row>
    <row customHeight="1" ht="11.25">
      <c r="AZ107" s="1176" t="s">
        <v>1870</v>
      </c>
      <c r="BH107" s="1123" t="s">
        <v>1871</v>
      </c>
      <c r="BJ107" s="1123" t="s">
        <v>1872</v>
      </c>
      <c r="BL107" s="1123" t="s">
        <v>1873</v>
      </c>
      <c r="BN107" s="1123" t="s">
        <v>1874</v>
      </c>
    </row>
    <row customHeight="1" ht="11.25">
      <c r="AZ108" s="1176" t="s">
        <v>574</v>
      </c>
      <c r="BH108" s="1124" t="s">
        <v>1875</v>
      </c>
      <c r="BJ108" s="1124" t="s">
        <v>1876</v>
      </c>
      <c r="BL108" s="1124" t="s">
        <v>1530</v>
      </c>
      <c r="BN108" s="1124" t="s">
        <v>1877</v>
      </c>
    </row>
    <row customHeight="1" ht="11.25">
      <c r="BH109" s="1124" t="s">
        <v>1878</v>
      </c>
    </row>
    <row customHeight="1" ht="11.25">
      <c r="AZ110" s="1748" t="s">
        <v>1879</v>
      </c>
      <c r="BH110" s="1124" t="s">
        <v>1878</v>
      </c>
    </row>
    <row customHeight="1" ht="11.25">
      <c r="AZ111" s="1957" t="s">
        <v>1840</v>
      </c>
      <c r="BA111" s="1958" t="s">
        <v>1841</v>
      </c>
    </row>
    <row customHeight="1" ht="11.25">
      <c r="AZ112" s="1957" t="s">
        <v>1846</v>
      </c>
      <c r="BA112" s="1958" t="s">
        <v>1847</v>
      </c>
    </row>
    <row customHeight="1" ht="22.5">
      <c r="AZ113" s="1957" t="s">
        <v>1852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1880</v>
      </c>
    </row>
    <row customHeight="1" ht="22.5">
      <c r="AZ115" s="1957" t="s">
        <v>1862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1241</v>
      </c>
    </row>
    <row customHeight="1" ht="11.25">
      <c r="AZ116" s="1957" t="s">
        <v>1864</v>
      </c>
      <c r="BA116" s="1958" t="s">
        <v>1865</v>
      </c>
      <c r="BH116" s="1124" t="s">
        <v>1269</v>
      </c>
    </row>
    <row customHeight="1" ht="11.25">
      <c r="BH117" s="1124" t="s">
        <v>1303</v>
      </c>
    </row>
    <row customHeight="1" ht="11.25">
      <c r="BH118" s="1124" t="s">
        <v>1336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8173A-B4AB-D724-FFCB-66C104833C21}"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302</v>
      </c>
      <c r="J1" s="511" t="s">
        <v>14</v>
      </c>
    </row>
    <row customHeight="1" ht="22.5" hidden="1">
      <c r="A2" s="558"/>
      <c r="B2" s="558"/>
      <c r="C2" s="1786" t="s">
        <v>692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Мурманская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89</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АО "Мурманэнергосбыт"</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1881</v>
      </c>
      <c r="F13" s="1577" t="s">
        <v>309</v>
      </c>
      <c r="G13" s="530"/>
      <c r="H13" s="1589"/>
      <c r="J13" s="511">
        <v>19</v>
      </c>
    </row>
    <row customHeight="1" ht="19.95">
      <c r="A14" s="558"/>
      <c r="B14" s="558"/>
      <c r="C14" s="513"/>
      <c r="D14" s="1579" t="s">
        <v>712</v>
      </c>
      <c r="E14" s="1580" t="s">
        <v>1882</v>
      </c>
      <c r="F14" s="1582"/>
      <c r="G14" s="1581" t="s">
        <v>1883</v>
      </c>
      <c r="H14" s="1589"/>
      <c r="J14" s="511">
        <v>19</v>
      </c>
    </row>
    <row customHeight="1" ht="19.95">
      <c r="A15" s="558"/>
      <c r="B15" s="558"/>
      <c r="C15" s="513"/>
      <c r="D15" s="1579" t="s">
        <v>310</v>
      </c>
      <c r="E15" s="1580" t="s">
        <v>1884</v>
      </c>
      <c r="F15" s="1582"/>
      <c r="G15" s="1581" t="s">
        <v>1885</v>
      </c>
      <c r="H15" s="1589"/>
      <c r="J15" s="511">
        <v>19</v>
      </c>
    </row>
    <row customHeight="1" ht="24">
      <c r="A16" s="558"/>
      <c r="B16" s="558"/>
      <c r="C16" s="513"/>
      <c r="D16" s="1579" t="s">
        <v>313</v>
      </c>
      <c r="E16" s="1578" t="s">
        <v>1886</v>
      </c>
      <c r="F16" s="1587"/>
      <c r="G16" s="530" t="s">
        <v>1887</v>
      </c>
      <c r="H16" s="1589"/>
      <c r="J16" s="511">
        <v>23</v>
      </c>
    </row>
    <row customHeight="1" ht="48.29999999999999">
      <c r="A17" s="558"/>
      <c r="B17" s="558"/>
      <c r="C17" s="513"/>
      <c r="D17" s="1576">
        <v>3</v>
      </c>
      <c r="E17" s="1583" t="s">
        <v>1888</v>
      </c>
      <c r="F17" s="1582"/>
      <c r="G17" s="530" t="s">
        <v>1889</v>
      </c>
      <c r="H17" s="1589"/>
      <c r="J17" s="511">
        <v>46</v>
      </c>
    </row>
    <row customHeight="1" ht="48.29999999999999">
      <c r="A18" s="1531">
        <v>1</v>
      </c>
      <c r="B18" s="558"/>
      <c r="C18" s="1533"/>
      <c r="D18" s="1576" t="s">
        <v>92</v>
      </c>
      <c r="E18" s="1583" t="s">
        <v>1890</v>
      </c>
      <c r="F18" s="1582"/>
      <c r="G18" s="530" t="s">
        <v>1889</v>
      </c>
      <c r="H18" s="1589"/>
      <c r="I18" s="908"/>
      <c r="J18" s="511">
        <v>46</v>
      </c>
    </row>
    <row customHeight="1" ht="23.25">
      <c r="A19" s="558"/>
      <c r="B19" s="558"/>
      <c r="C19" s="513"/>
      <c r="D19" s="1576" t="s">
        <v>111</v>
      </c>
      <c r="E19" s="1583" t="s">
        <v>1891</v>
      </c>
      <c r="F19" s="1577" t="s">
        <v>309</v>
      </c>
      <c r="G19" s="2527" t="s">
        <v>1892</v>
      </c>
      <c r="H19" s="531"/>
      <c r="J19" s="511">
        <v>22</v>
      </c>
    </row>
    <row s="4739" customFormat="1" customHeight="1" ht="5.25" hidden="1">
      <c r="A20" s="558"/>
      <c r="B20" s="558"/>
      <c r="C20" s="1585"/>
      <c r="D20" s="1584" t="s">
        <v>1119</v>
      </c>
      <c r="E20" s="1070"/>
      <c r="F20" s="1069"/>
      <c r="G20" s="2528"/>
      <c r="J20" s="1586">
        <v>0</v>
      </c>
    </row>
    <row customHeight="1" ht="15.75">
      <c r="A21" s="558"/>
      <c r="B21" s="558"/>
      <c r="C21" s="513"/>
      <c r="D21" s="523"/>
      <c r="E21" s="471" t="s">
        <v>342</v>
      </c>
      <c r="F21" s="525"/>
      <c r="G21" s="2529"/>
      <c r="H21" s="1589"/>
      <c r="J21" s="511">
        <v>15</v>
      </c>
    </row>
    <row s="3282" customFormat="1" customHeight="1" ht="26.25">
      <c r="A22" s="558"/>
      <c r="B22" s="558"/>
      <c r="C22" s="558"/>
      <c r="D22" s="1576" t="s">
        <v>93</v>
      </c>
      <c r="E22" s="530" t="s">
        <v>1893</v>
      </c>
      <c r="F22" s="1582"/>
      <c r="G22" s="530" t="s">
        <v>1894</v>
      </c>
      <c r="H22" s="1588"/>
      <c r="J22" s="557">
        <v>25</v>
      </c>
    </row>
    <row s="3282" customFormat="1" customHeight="1" ht="19.95">
      <c r="A23" s="558"/>
      <c r="B23" s="558"/>
      <c r="C23" s="558"/>
      <c r="D23" s="1576" t="s">
        <v>94</v>
      </c>
      <c r="E23" s="1583" t="s">
        <v>1895</v>
      </c>
      <c r="F23" s="1587"/>
      <c r="G23" s="530" t="s">
        <v>1896</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F8AF1-3525-431E-764A-059B954EE25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1897</v>
      </c>
      <c r="G1" s="1687" t="s">
        <v>50</v>
      </c>
      <c r="H1" s="1687" t="s">
        <v>52</v>
      </c>
      <c r="IU1" s="1211" t="s">
        <v>14</v>
      </c>
    </row>
    <row s="2910" customFormat="1" customHeight="1" ht="22.5" hidden="1">
      <c r="A2" s="887"/>
      <c r="B2" s="1216">
        <v>1</v>
      </c>
      <c r="C2" s="1216"/>
      <c r="D2" s="1984" t="s">
        <v>692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89</v>
      </c>
      <c r="F8" s="1596" t="s">
        <v>1897</v>
      </c>
      <c r="G8" s="1596" t="s">
        <v>50</v>
      </c>
      <c r="H8" s="1596" t="s">
        <v>52</v>
      </c>
      <c r="I8" s="1596" t="s">
        <v>1898</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1899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A3DD5-1782-6284-D306-77B1C7D4D33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692</v>
      </c>
      <c r="E2" s="1945"/>
      <c r="F2" s="1948" t="str">
        <f>IF(ROIV_INFO_NAME="","",ROIV_INFO_NAME)</f>
        <v>АО "Мурманэнергосбыт"</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1900</v>
      </c>
      <c r="H9" s="1593" t="s">
        <v>1901</v>
      </c>
      <c r="I9" s="1593" t="s">
        <v>1902</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АО "Мурманэнергосбыт"</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1903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ACEDF-A177-C90A-DFDD-8A8E33BC5CE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692</v>
      </c>
      <c r="E2" s="1960"/>
      <c r="F2" s="1962" t="str">
        <f>IF(ROIV_INFO_NAME="","",ROIV_INFO_NAME)</f>
        <v>АО "Мурманэнергосбыт"</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89</v>
      </c>
      <c r="F8" s="2534" t="s">
        <v>1904</v>
      </c>
      <c r="G8" s="2536" t="s">
        <v>1905</v>
      </c>
      <c r="H8" s="2537"/>
      <c r="I8" s="2538"/>
      <c r="J8" s="2534" t="s">
        <v>1906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1900</v>
      </c>
      <c r="H9" s="1950" t="s">
        <v>1901</v>
      </c>
      <c r="I9" s="1950" t="s">
        <v>1902</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АО "Мурманэнергосбыт"</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1903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7A2D5-E8D5-EE72-749D-762205F83BBE}"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692</v>
      </c>
      <c r="E2" s="2183">
        <v>1</v>
      </c>
      <c r="F2" s="2359" t="str">
        <f>IF(region_name="","",region_name)</f>
        <v>Мурманская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1907</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692</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05"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89</v>
      </c>
      <c r="F11" s="2548" t="s">
        <v>307</v>
      </c>
      <c r="G11" s="2548" t="s">
        <v>1908</v>
      </c>
      <c r="H11" s="2548"/>
      <c r="I11" s="2548" t="s">
        <v>1909</v>
      </c>
      <c r="J11" s="2548"/>
      <c r="K11" s="2548"/>
      <c r="L11" s="2548" t="s">
        <v>1910</v>
      </c>
      <c r="M11" s="2536" t="s">
        <v>1911</v>
      </c>
      <c r="N11" s="2547"/>
      <c r="O11" s="1680"/>
      <c r="P11" s="1680"/>
      <c r="Q11" s="1665">
        <v>42</v>
      </c>
    </row>
    <row s="2865" customFormat="1" customHeight="1" ht="29.25">
      <c r="A12" s="1211"/>
      <c r="B12" s="1216"/>
      <c r="C12" s="1211"/>
      <c r="D12" s="1551"/>
      <c r="E12" s="2534"/>
      <c r="F12" s="2548"/>
      <c r="G12" s="1965" t="s">
        <v>1912</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Мурманская область</v>
      </c>
      <c r="G13" s="2543"/>
      <c r="H13" s="2550"/>
      <c r="I13" s="530"/>
      <c r="J13" s="1961">
        <v>1</v>
      </c>
      <c r="K13" s="1974"/>
      <c r="L13" s="1975"/>
      <c r="M13" s="1975"/>
      <c r="N13" s="2544" t="s">
        <v>1913</v>
      </c>
      <c r="O13" s="1591"/>
      <c r="P13" s="567"/>
      <c r="Q13" s="479">
        <v>22</v>
      </c>
    </row>
    <row s="2910" customFormat="1" customHeight="1" ht="23.25">
      <c r="A14" s="2155"/>
      <c r="B14" s="1216"/>
      <c r="C14" s="1216"/>
      <c r="D14" s="857"/>
      <c r="E14" s="2183"/>
      <c r="F14" s="2542"/>
      <c r="G14" s="2543"/>
      <c r="H14" s="2551"/>
      <c r="I14" s="477"/>
      <c r="J14" s="1556"/>
      <c r="K14" s="1556" t="s">
        <v>1907</v>
      </c>
      <c r="L14" s="1599"/>
      <c r="M14" s="1599"/>
      <c r="N14" s="2545"/>
      <c r="O14" s="1591"/>
      <c r="P14" s="567"/>
      <c r="Q14" s="479">
        <v>22</v>
      </c>
    </row>
    <row s="2910" customFormat="1" customHeight="1" ht="23.25">
      <c r="A15" s="2155"/>
      <c r="B15" s="1216"/>
      <c r="C15" s="468"/>
      <c r="D15" s="857"/>
      <c r="E15" s="477"/>
      <c r="F15" s="1556" t="s">
        <v>1899</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BBBD4-7DA4-6D6E-5688-F0738EFD1F2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568" width="9.140625" hidden="1"/>
    <col min="3" max="3" style="4828" width="3.00390625" customWidth="1"/>
    <col min="4" max="4" style="4568" width="6.00390625" customWidth="1"/>
    <col min="5" max="5" style="4568" width="22.00390625" customWidth="1"/>
    <col min="6" max="6" style="4568" width="15.00390625" customWidth="1"/>
    <col min="7" max="7" style="4568" width="14.00390625" customWidth="1"/>
    <col min="8" max="8" style="4568" width="47.00390625" customWidth="1"/>
    <col min="9" max="9" style="4568" width="115.00390625" customWidth="1"/>
    <col min="10" max="10" style="4568" width="3.00390625" customWidth="1"/>
    <col min="11" max="12" style="4568" width="8.00390625" customWidth="1"/>
    <col min="13" max="13" style="456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1914</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89</v>
      </c>
      <c r="E9" s="2265" t="s">
        <v>1915</v>
      </c>
      <c r="F9" s="2265"/>
      <c r="G9" s="2265"/>
      <c r="H9" s="2265"/>
      <c r="I9" s="2265"/>
      <c r="M9" s="177">
        <v>28</v>
      </c>
    </row>
    <row customHeight="1" ht="24">
      <c r="D10" s="2265"/>
      <c r="E10" s="183" t="s">
        <v>1916</v>
      </c>
      <c r="F10" s="183" t="s">
        <v>1917</v>
      </c>
      <c r="G10" s="183" t="s">
        <v>1918</v>
      </c>
      <c r="H10" s="183" t="s">
        <v>393</v>
      </c>
      <c r="I10" s="2265"/>
      <c r="M10" s="177">
        <v>23</v>
      </c>
    </row>
    <row customHeight="1" ht="12" hidden="1">
      <c r="D11" s="143" t="s">
        <v>109</v>
      </c>
      <c r="E11" s="143" t="s">
        <v>92</v>
      </c>
      <c r="F11" s="143" t="s">
        <v>111</v>
      </c>
      <c r="G11" s="143" t="s">
        <v>93</v>
      </c>
      <c r="H11" s="143" t="s">
        <v>94</v>
      </c>
      <c r="I11" s="143" t="s">
        <v>112</v>
      </c>
      <c r="M11" s="177">
        <v>0</v>
      </c>
    </row>
    <row s="4568" customFormat="1" customHeight="1" ht="26.25">
      <c r="A12" s="201" t="s">
        <v>91</v>
      </c>
      <c r="B12" s="181" t="s">
        <v>28</v>
      </c>
      <c r="C12" s="182"/>
      <c r="D12" s="184" t="s">
        <v>109</v>
      </c>
      <c r="E12" s="437"/>
      <c r="F12" s="437"/>
      <c r="G12" s="1790" t="s">
        <v>28</v>
      </c>
      <c r="H12" s="438"/>
      <c r="I12" s="2225" t="s">
        <v>1919</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1920</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83EF9-BB2E-E64E-63F8-573E9A6780A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62" width="9.140625" hidden="1"/>
    <col min="3" max="3" style="4861" width="3.00390625" customWidth="1"/>
    <col min="4" max="4" style="4862" width="6.00390625" customWidth="1"/>
    <col min="5" max="5" style="4862" width="94.00390625" customWidth="1"/>
    <col min="6" max="9" style="4862" width="8.00390625" customWidth="1"/>
    <col min="10" max="10" style="486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1921</v>
      </c>
      <c r="E7" s="2554"/>
      <c r="F7" s="323"/>
      <c r="J7" s="125">
        <v>22</v>
      </c>
    </row>
    <row customHeight="1" ht="3">
      <c r="C8" s="148"/>
      <c r="D8" s="126"/>
      <c r="E8" s="126"/>
      <c r="J8" s="125">
        <v>3</v>
      </c>
    </row>
    <row customHeight="1" ht="16.8">
      <c r="C9" s="148"/>
      <c r="D9" s="161" t="s">
        <v>89</v>
      </c>
      <c r="E9" s="316" t="s">
        <v>1922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1923</v>
      </c>
      <c r="J13" s="125">
        <v>12</v>
      </c>
    </row>
    <row customHeight="1" ht="3">
      <c r="J14" s="125">
        <v>3</v>
      </c>
    </row>
    <row customHeight="1" ht="23.25">
      <c r="C15" s="193"/>
      <c r="D15" s="2555" t="s">
        <v>1924</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A89C4-CD76-15EF-414F-2980BEBB05C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62" width="9.140625" hidden="1"/>
    <col min="3" max="3" style="4861" width="3.00390625" customWidth="1"/>
    <col min="4" max="4" style="4862" width="6.00390625" customWidth="1"/>
    <col min="5" max="5" style="4862" width="94.00390625" customWidth="1"/>
    <col min="6" max="12" style="4862" width="8.00390625" customWidth="1"/>
    <col min="13" max="13" style="486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1925</v>
      </c>
      <c r="E7" s="2156"/>
      <c r="F7" s="323"/>
      <c r="M7" s="125">
        <v>22</v>
      </c>
    </row>
    <row customHeight="1" ht="3">
      <c r="C8" s="148"/>
      <c r="D8" s="126"/>
      <c r="E8" s="126"/>
      <c r="M8" s="125">
        <v>3</v>
      </c>
    </row>
    <row customHeight="1" ht="16.8">
      <c r="C9" s="148"/>
      <c r="D9" s="161" t="s">
        <v>89</v>
      </c>
      <c r="E9" s="164" t="s">
        <v>290</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1923</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C7F13-9BDF-9212-FA52-C27EF4880A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1926</v>
      </c>
      <c r="C2" s="2556"/>
      <c r="D2" s="2556"/>
      <c r="E2" s="324"/>
      <c r="F2" s="145">
        <v>22</v>
      </c>
    </row>
    <row customHeight="1" ht="3">
      <c r="F3" s="145">
        <v>3</v>
      </c>
    </row>
    <row customHeight="1" ht="23.25">
      <c r="B4" s="2670" t="s">
        <v>1927</v>
      </c>
      <c r="C4" s="439" t="s">
        <v>1928</v>
      </c>
      <c r="D4" s="439" t="s">
        <v>1929</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CC62F-890D-88E3-0FF2-B2581FFA13F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71" customFormat="1" customHeight="1" ht="17.25">
      <c r="A2" s="1871" t="s">
        <v>1930</v>
      </c>
    </row>
    <row r="4" s="4862" customFormat="1" customHeight="1" ht="15">
      <c r="C4" s="1872"/>
      <c r="D4" s="169"/>
      <c r="E4" s="433"/>
    </row>
    <row r="6" s="4871" customFormat="1" customHeight="1" ht="17.25">
      <c r="A6" s="1871" t="s">
        <v>1931</v>
      </c>
    </row>
    <row r="8" s="4862" customFormat="1" customHeight="1" ht="17.25">
      <c r="C8" s="1873"/>
      <c r="D8" s="169"/>
      <c r="E8" s="170"/>
    </row>
    <row r="11" s="4871" customFormat="1" customHeight="1" ht="17.25">
      <c r="A11" s="1871" t="s">
        <v>1932</v>
      </c>
    </row>
    <row r="13" s="2865" customFormat="1" customHeight="1" ht="15">
      <c r="A13" s="2273">
        <v>1</v>
      </c>
      <c r="B13" s="1216"/>
      <c r="C13" s="857" t="s">
        <v>692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71" customFormat="1" customHeight="1" ht="17.25">
      <c r="A17" s="1871" t="s">
        <v>1933</v>
      </c>
    </row>
    <row r="19" s="2910" customFormat="1" customHeight="1" ht="15">
      <c r="A19" s="1938"/>
      <c r="B19" s="1422">
        <v>1</v>
      </c>
      <c r="C19" s="1422"/>
      <c r="D19" s="856" t="s">
        <v>692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1934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692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1935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692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1936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692</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71" customFormat="1" customHeight="1" ht="11.25">
      <c r="A37" s="1871" t="s">
        <v>1937</v>
      </c>
    </row>
    <row customHeight="1" ht="11.25"/>
    <row s="3280" customFormat="1" customHeight="1" ht="22.5">
      <c r="A39" s="1847"/>
      <c r="B39" s="513"/>
      <c r="C39" s="915"/>
      <c r="D39" s="496"/>
      <c r="E39" s="916"/>
      <c r="F39" s="1868"/>
      <c r="G39" s="1878"/>
      <c r="H39" s="531"/>
    </row>
    <row customHeight="1" ht="11.25"/>
    <row s="4871" customFormat="1" customHeight="1" ht="11.25">
      <c r="A41" s="1871" t="s">
        <v>1938</v>
      </c>
    </row>
    <row customHeight="1" ht="11.25"/>
    <row s="3280" customFormat="1" customHeight="1" ht="22.5">
      <c r="A43" s="513"/>
      <c r="B43" s="513"/>
      <c r="C43" s="513"/>
      <c r="D43" s="496"/>
      <c r="E43" s="916"/>
      <c r="F43" s="917"/>
      <c r="G43" s="1878"/>
      <c r="H43" s="531"/>
    </row>
    <row customHeight="1" ht="11.25"/>
    <row s="4871" customFormat="1" customHeight="1" ht="11.25">
      <c r="A45" s="1871" t="s">
        <v>1939</v>
      </c>
    </row>
    <row customHeight="1" ht="11.25"/>
    <row s="3280" customFormat="1" customHeight="1" ht="24">
      <c r="A47" s="2258" t="s">
        <v>316</v>
      </c>
      <c r="B47" s="558"/>
      <c r="C47" s="2269"/>
      <c r="D47" s="501" t="str">
        <f>A47</f>
        <v>5.1</v>
      </c>
      <c r="E47" s="498" t="s">
        <v>317</v>
      </c>
      <c r="F47" s="2032" t="s">
        <v>309</v>
      </c>
      <c r="G47" s="500" t="s">
        <v>318</v>
      </c>
      <c r="H47" s="531"/>
      <c r="I47" s="908"/>
    </row>
    <row s="3280" customFormat="1" customHeight="1" ht="22.5">
      <c r="A48" s="2258"/>
      <c r="B48" s="558"/>
      <c r="C48" s="2269"/>
      <c r="D48" s="496" t="str">
        <f>D47&amp;".1"</f>
        <v>5.1.1</v>
      </c>
      <c r="E48" s="495" t="s">
        <v>319</v>
      </c>
      <c r="F48" s="2033" t="s">
        <v>28</v>
      </c>
      <c r="G48" s="530"/>
      <c r="H48" s="531"/>
      <c r="I48" s="908"/>
    </row>
    <row s="3280" customFormat="1" customHeight="1" ht="22.5">
      <c r="A49" s="2258"/>
      <c r="B49" s="558"/>
      <c r="C49" s="2269"/>
      <c r="D49" s="496" t="str">
        <f>D47&amp;".2"</f>
        <v>5.1.2</v>
      </c>
      <c r="E49" s="495" t="s">
        <v>320</v>
      </c>
      <c r="F49" s="1788" t="s">
        <v>28</v>
      </c>
      <c r="G49" s="500" t="s">
        <v>321</v>
      </c>
      <c r="H49" s="531"/>
      <c r="I49" s="908"/>
    </row>
    <row s="3280" customFormat="1" customHeight="1" ht="22.5">
      <c r="A50" s="2258"/>
      <c r="B50" s="558"/>
      <c r="C50" s="2269"/>
      <c r="D50" s="496" t="str">
        <f>D47&amp;".3"</f>
        <v>5.1.3</v>
      </c>
      <c r="E50" s="495" t="s">
        <v>322</v>
      </c>
      <c r="F50" s="2033" t="s">
        <v>28</v>
      </c>
      <c r="G50" s="530"/>
      <c r="H50" s="531"/>
      <c r="I50" s="908"/>
    </row>
    <row s="3280" customFormat="1" customHeight="1" ht="22.5">
      <c r="A51" s="2258"/>
      <c r="B51" s="558"/>
      <c r="C51" s="2269"/>
      <c r="D51" s="496" t="str">
        <f>D47&amp;".4"</f>
        <v>5.1.4</v>
      </c>
      <c r="E51" s="495" t="s">
        <v>323</v>
      </c>
      <c r="F51" s="2033" t="s">
        <v>28</v>
      </c>
      <c r="G51" s="500" t="s">
        <v>324</v>
      </c>
      <c r="H51" s="531"/>
      <c r="I51" s="908"/>
    </row>
    <row r="54" s="4871" customFormat="1" customHeight="1" ht="17.25">
      <c r="A54" s="1871" t="s">
        <v>1940</v>
      </c>
    </row>
    <row r="56" s="2749" customFormat="1" customHeight="1" ht="18.75">
      <c r="A56" s="145"/>
      <c r="B56" s="1879"/>
      <c r="C56" s="1879"/>
      <c r="D56" s="1880"/>
      <c r="E56" s="1865"/>
      <c r="F56" s="924">
        <v>13</v>
      </c>
      <c r="G56" s="923"/>
      <c r="H56" s="849"/>
      <c r="I56" s="847"/>
      <c r="J56" s="576" t="s">
        <v>62</v>
      </c>
      <c r="K56" s="1881" t="s">
        <v>28</v>
      </c>
      <c r="L56" s="145"/>
      <c r="M56" s="1692"/>
      <c r="N56" s="1692"/>
      <c r="O56" s="1692"/>
      <c r="P56" s="572" t="s">
        <v>395</v>
      </c>
      <c r="Q56" s="572" t="s">
        <v>396</v>
      </c>
      <c r="R56" s="573" t="s">
        <v>397</v>
      </c>
      <c r="S56" s="1692" t="s">
        <v>398</v>
      </c>
      <c r="T56" s="1692"/>
      <c r="U56" s="1692"/>
      <c r="V56" s="1692"/>
    </row>
    <row r="58" s="4871" customFormat="1" customHeight="1" ht="11.25">
      <c r="A58" s="1871" t="s">
        <v>1941</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71" customFormat="1" customHeight="1" ht="11.25">
      <c r="A62" s="1871" t="s">
        <v>1942</v>
      </c>
    </row>
    <row r="64" s="4568" customFormat="1" customHeight="1" ht="15">
      <c r="A64" s="201" t="s">
        <v>91</v>
      </c>
      <c r="B64" s="181" t="s">
        <v>28</v>
      </c>
      <c r="C64" s="1882"/>
      <c r="D64" s="184"/>
      <c r="E64" s="437"/>
      <c r="F64" s="437"/>
      <c r="G64" s="1859"/>
      <c r="H64" s="1881"/>
      <c r="I64" s="1860"/>
      <c r="K64" s="328"/>
      <c r="L64" s="329"/>
    </row>
    <row r="66" s="4871" customFormat="1" customHeight="1" ht="11.25">
      <c r="A66" s="1871" t="s">
        <v>1943</v>
      </c>
    </row>
    <row r="68" s="2774" customFormat="1" customHeight="1" ht="14.25">
      <c r="A68" s="399"/>
      <c r="B68" s="1216"/>
      <c r="C68" s="432"/>
      <c r="D68" s="1866"/>
      <c r="E68" s="942"/>
      <c r="F68" s="1881"/>
      <c r="G68" s="145"/>
      <c r="I68" s="1680"/>
      <c r="J68" s="1680"/>
    </row>
    <row r="70" s="4871" customFormat="1" customHeight="1" ht="11.25">
      <c r="A70" s="1871" t="s">
        <v>1944</v>
      </c>
    </row>
    <row r="72" s="2774" customFormat="1" customHeight="1" ht="27">
      <c r="A72" s="1222"/>
      <c r="B72" s="1222"/>
      <c r="C72" s="1222"/>
      <c r="D72" s="1216"/>
      <c r="E72" s="1883"/>
      <c r="F72" s="2637"/>
      <c r="G72" s="2638"/>
      <c r="H72" s="2639" t="s">
        <v>62</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62</v>
      </c>
      <c r="Z72" s="1864"/>
      <c r="AA72" s="1848">
        <v>1</v>
      </c>
      <c r="AB72" s="1298"/>
      <c r="AD72" s="1692" t="s">
        <v>1945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1946</v>
      </c>
    </row>
    <row r="75" s="4871" customFormat="1" customHeight="1" ht="11.25">
      <c r="A75" s="1871" t="s">
        <v>1947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1945</v>
      </c>
    </row>
    <row r="79" s="4871" customFormat="1" customHeight="1" ht="11.25">
      <c r="A79" s="1871" t="s">
        <v>1948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71" customFormat="1" customHeight="1" ht="11.25">
      <c r="A89" s="1871" t="s">
        <v>1950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1951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71" customFormat="1" customHeight="1" ht="11.25">
      <c r="A95" s="1871" t="s">
        <v>1952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71" customFormat="1" customHeight="1" ht="11.25">
      <c r="A99" s="1871" t="s">
        <v>1953</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1951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1954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71" customFormat="1" customHeight="1" ht="11.25">
      <c r="A107" s="1871" t="s">
        <v>1955</v>
      </c>
    </row>
    <row customHeight="1" ht="17.25"/>
    <row s="441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0" customFormat="1" customHeight="1" ht="12">
      <c r="A111" s="980"/>
      <c r="B111" s="979"/>
      <c r="C111" s="980"/>
      <c r="D111" s="980"/>
      <c r="E111" s="980"/>
      <c r="F111" s="1269"/>
      <c r="G111" s="1856" t="s">
        <v>1956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71" customFormat="1" customHeight="1" ht="11.25">
      <c r="A113" s="1871" t="s">
        <v>1957</v>
      </c>
    </row>
    <row r="115" s="2910"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1958</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1958</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71" customFormat="1" customHeight="1" ht="11.25">
      <c r="A125" s="1871" t="s">
        <v>1959</v>
      </c>
    </row>
    <row r="127" s="2910"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1958</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71" customFormat="1" customHeight="1" ht="11.25">
      <c r="A137" s="1871" t="s">
        <v>1960</v>
      </c>
    </row>
    <row r="139" s="2910" customFormat="1" customHeight="1" ht="45">
      <c r="A139" s="1862"/>
      <c r="B139" s="1216"/>
      <c r="C139" s="468"/>
      <c r="D139" s="145"/>
      <c r="E139" s="2628"/>
      <c r="F139" s="2164" t="s">
        <v>109</v>
      </c>
      <c r="G139" s="2631" t="s">
        <v>28</v>
      </c>
      <c r="H139" s="345"/>
      <c r="I139" s="693" t="s">
        <v>109</v>
      </c>
      <c r="J139" s="1863" t="s">
        <v>1961</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0"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1962</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1963</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1962</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71" customFormat="1" customHeight="1" ht="17.25">
      <c r="A152" s="1871" t="s">
        <v>1964</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62</v>
      </c>
      <c r="L154" s="2164"/>
      <c r="M154" s="2164" t="s">
        <v>109</v>
      </c>
      <c r="N154" s="2560" t="str">
        <f>IF(Z154="","",INDEX(TERRITORY_MR_LIST,MATCH(Z154,TERRITORY_LIST_ID,0)))</f>
        <v/>
      </c>
      <c r="O154" s="2241" t="s">
        <v>62</v>
      </c>
      <c r="P154" s="2164"/>
      <c r="Q154" s="2164" t="s">
        <v>109</v>
      </c>
      <c r="R154" s="2558" t="s">
        <v>28</v>
      </c>
      <c r="S154" s="2163" t="s">
        <v>62</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264</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265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266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62</v>
      </c>
      <c r="L160" s="2164"/>
      <c r="M160" s="2164" t="s">
        <v>109</v>
      </c>
      <c r="N160" s="2560" t="str">
        <f>IF(Z160="","",INDEX(TERRITORY_MR_LIST,MATCH(Z160,TERRITORY_LIST_ID,0)))</f>
        <v/>
      </c>
      <c r="O160" s="2241" t="s">
        <v>62</v>
      </c>
      <c r="P160" s="2164"/>
      <c r="Q160" s="2164" t="s">
        <v>109</v>
      </c>
      <c r="R160" s="2558" t="s">
        <v>28</v>
      </c>
      <c r="S160" s="2163" t="s">
        <v>62</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264</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265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62</v>
      </c>
      <c r="P165" s="2164"/>
      <c r="Q165" s="2164" t="s">
        <v>109</v>
      </c>
      <c r="R165" s="2558" t="s">
        <v>28</v>
      </c>
      <c r="S165" s="2163" t="s">
        <v>62</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264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62</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71" customFormat="1" customHeight="1" ht="17.25">
      <c r="A174" s="1871" t="s">
        <v>1965</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62</v>
      </c>
      <c r="L176" s="2164"/>
      <c r="M176" s="2164" t="s">
        <v>109</v>
      </c>
      <c r="N176" s="2560" t="str">
        <f>IF(Z176="","",INDEX(TERRITORY_MR_LIST,MATCH(Z176,TERRITORY_LIST_ID,0)))</f>
        <v/>
      </c>
      <c r="O176" s="2241" t="s">
        <v>62</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264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265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266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62</v>
      </c>
      <c r="L182" s="2164"/>
      <c r="M182" s="2164" t="s">
        <v>109</v>
      </c>
      <c r="N182" s="2560" t="str">
        <f>IF(Z182="","",INDEX(TERRITORY_MR_LIST,MATCH(Z182,TERRITORY_LIST_ID,0)))</f>
        <v/>
      </c>
      <c r="O182" s="2241" t="s">
        <v>62</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264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265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62</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264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71" customFormat="1" customHeight="1" ht="17.25">
      <c r="A200" s="1871" t="s">
        <v>1966</v>
      </c>
    </row>
    <row customHeight="1" ht="17.25">
      <c r="G201" s="1895"/>
      <c r="H201" s="1895"/>
      <c r="I201" s="1895"/>
      <c r="M201" s="1891"/>
    </row>
    <row s="2910" customFormat="1" customHeight="1" ht="15">
      <c r="D202" s="2579"/>
      <c r="E202" s="2255"/>
      <c r="F202" s="2255"/>
      <c r="G202" s="2241"/>
      <c r="H202" s="1620"/>
      <c r="I202" s="2583">
        <v>1</v>
      </c>
      <c r="J202" s="2557"/>
      <c r="K202" s="1635"/>
      <c r="L202" s="2241" t="s">
        <v>62</v>
      </c>
      <c r="M202" s="2241" t="s">
        <v>62</v>
      </c>
      <c r="N202" s="1620"/>
      <c r="O202" s="2164" t="s">
        <v>109</v>
      </c>
      <c r="P202" s="2573"/>
      <c r="Q202" s="1636"/>
      <c r="R202" s="2241" t="s">
        <v>62</v>
      </c>
      <c r="S202" s="2241" t="s">
        <v>62</v>
      </c>
      <c r="T202" s="1911"/>
      <c r="U202" s="2164" t="s">
        <v>109</v>
      </c>
      <c r="V202" s="2580" t="str">
        <f>IF(AK202="","",INDEX(TERRITORY_MR_LIST,MATCH(AK202,TERRITORY_LIST_ID,0)))</f>
        <v/>
      </c>
      <c r="W202" s="1637"/>
      <c r="X202" s="2241" t="s">
        <v>62</v>
      </c>
      <c r="Y202" s="2241" t="s">
        <v>19</v>
      </c>
      <c r="Z202" s="1620"/>
      <c r="AA202" s="2164" t="s">
        <v>109</v>
      </c>
      <c r="AB202" s="2582"/>
      <c r="AC202" s="1638"/>
      <c r="AD202" s="2241" t="s">
        <v>62</v>
      </c>
      <c r="AE202" s="2241" t="s">
        <v>19</v>
      </c>
      <c r="AF202" s="1618"/>
      <c r="AG202" s="1867" t="s">
        <v>109</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1967</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1968</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1969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266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54F07-16AA-157A-FBBA-05D3C59B56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5" width="43.140625"/>
    <col min="2" max="2" style="5185" width="43.140625" hidden="1"/>
    <col min="3" max="3" style="5185" width="43.140625"/>
    <col min="4" max="5" style="5185" width="36.421875" customWidth="1"/>
    <col min="6" max="8" style="5186" width="36.421875" customWidth="1"/>
  </cols>
  <sheetData>
    <row customHeight="1" ht="9">
      <c r="A1" s="902" t="s">
        <v>1970</v>
      </c>
      <c r="B1" s="902"/>
      <c r="C1" s="1038" t="s">
        <v>1971</v>
      </c>
      <c r="D1" s="1036" t="s">
        <v>811</v>
      </c>
      <c r="E1" s="1036" t="s">
        <v>857</v>
      </c>
      <c r="F1" s="1036" t="s">
        <v>910</v>
      </c>
      <c r="G1" s="1036" t="s">
        <v>897</v>
      </c>
      <c r="H1" s="1036" t="s">
        <v>1645</v>
      </c>
    </row>
    <row customHeight="1" ht="9">
      <c r="A2" s="1039" t="s">
        <v>1972</v>
      </c>
      <c r="B2" s="1039"/>
      <c r="C2" s="1040" t="str">
        <f>INDEX(TEMPLATE_NUMBER_FORM_LIST,MATCH(TEMPLATE_SPHERE,TEMPLATE_SPHERE_LIST,0))</f>
        <v>10</v>
      </c>
      <c r="D2" s="1039" t="s">
        <v>1495</v>
      </c>
      <c r="E2" s="1039" t="s">
        <v>149</v>
      </c>
      <c r="F2" s="1041" t="s">
        <v>149</v>
      </c>
      <c r="G2" s="1039" t="s">
        <v>149</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1973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1974</v>
      </c>
      <c r="B4" s="902" t="s">
        <v>110</v>
      </c>
      <c r="C4" s="1040" t="str">
        <f>IF(TEMPLATE_SPHERE="HEAT",D4,IF(TEMPLATE_SPHERE="TKO",H4,E4))</f>
        <v>Форма 1. Информация об организации, осуществляющей горячее водоснабжение (общая информация)</v>
      </c>
      <c r="D4" s="1039" t="s">
        <v>1975</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1976</v>
      </c>
    </row>
    <row customHeight="1" ht="117">
      <c r="A5" s="902" t="s">
        <v>1977</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1978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1979</v>
      </c>
    </row>
    <row customHeight="1" ht="90">
      <c r="A6" s="902" t="s">
        <v>1980</v>
      </c>
      <c r="B6" s="902" t="s">
        <v>92</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1981</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1982</v>
      </c>
      <c r="E7" s="902" t="s">
        <v>1983</v>
      </c>
      <c r="F7" s="1042"/>
      <c r="G7" s="1042"/>
      <c r="H7" s="1042"/>
    </row>
    <row customHeight="1" ht="108">
      <c r="A8" s="902" t="s">
        <v>1984</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1182</v>
      </c>
      <c r="E8" s="902" t="s">
        <v>1985</v>
      </c>
      <c r="F8" s="1042"/>
      <c r="G8" s="1042"/>
      <c r="H8" s="1042"/>
    </row>
    <row customHeight="1" ht="99">
      <c r="A9" s="902" t="s">
        <v>1986</v>
      </c>
      <c r="B9" s="902"/>
      <c r="C9" s="902" t="s">
        <v>1987</v>
      </c>
      <c r="D9" s="902"/>
      <c r="E9" s="902"/>
      <c r="F9" s="1042"/>
      <c r="G9" s="1042"/>
      <c r="H9" s="1042"/>
    </row>
    <row customHeight="1" ht="126">
      <c r="A10" s="902" t="s">
        <v>1988</v>
      </c>
      <c r="B10" s="902"/>
      <c r="C10" s="902" t="s">
        <v>1989</v>
      </c>
      <c r="D10" s="902"/>
      <c r="E10" s="902"/>
      <c r="F10" s="1042"/>
      <c r="G10" s="1042"/>
      <c r="H10" s="1042"/>
    </row>
    <row customHeight="1" ht="108">
      <c r="A11" s="902" t="s">
        <v>1990</v>
      </c>
      <c r="B11" s="902"/>
      <c r="C11" s="902" t="s">
        <v>1991</v>
      </c>
      <c r="D11" s="902"/>
      <c r="E11" s="902"/>
      <c r="F11" s="1042"/>
      <c r="G11" s="1042"/>
      <c r="H11" s="1042"/>
    </row>
    <row customHeight="1" ht="54">
      <c r="A12" s="902" t="s">
        <v>1992</v>
      </c>
      <c r="B12" s="902"/>
      <c r="C12" s="902" t="s">
        <v>1993</v>
      </c>
      <c r="D12" s="902"/>
      <c r="E12" s="902"/>
      <c r="F12" s="1042"/>
      <c r="G12" s="1042"/>
      <c r="H12" s="1042"/>
    </row>
    <row customHeight="1" ht="45">
      <c r="A13" s="902" t="s">
        <v>1994</v>
      </c>
      <c r="B13" s="902"/>
      <c r="C13" s="902" t="s">
        <v>1995</v>
      </c>
      <c r="D13" s="902"/>
      <c r="E13" s="902"/>
      <c r="F13" s="1042"/>
      <c r="G13" s="1042"/>
      <c r="H13" s="1042"/>
    </row>
    <row customHeight="1" ht="117">
      <c r="A14" s="902" t="s">
        <v>1996</v>
      </c>
      <c r="B14" s="902"/>
      <c r="C14" s="902" t="s">
        <v>1997</v>
      </c>
      <c r="D14" s="902"/>
      <c r="E14" s="902"/>
      <c r="F14" s="1042"/>
      <c r="G14" s="1042"/>
      <c r="H14" s="1042"/>
    </row>
    <row customHeight="1" ht="117">
      <c r="A15" s="902" t="s">
        <v>1998</v>
      </c>
      <c r="B15" s="902"/>
      <c r="C15" s="902" t="s">
        <v>1999</v>
      </c>
      <c r="D15" s="902"/>
      <c r="E15" s="902"/>
      <c r="F15" s="1042"/>
      <c r="G15" s="1042"/>
      <c r="H15" s="1042"/>
    </row>
    <row customHeight="1" ht="63">
      <c r="A16" s="902" t="s">
        <v>2000</v>
      </c>
      <c r="B16" s="902"/>
      <c r="C16" s="902" t="s">
        <v>2001</v>
      </c>
      <c r="D16" s="902"/>
      <c r="E16" s="902"/>
      <c r="F16" s="1042"/>
      <c r="G16" s="1042"/>
      <c r="H16" s="1042"/>
    </row>
    <row customHeight="1" ht="54">
      <c r="A17" s="902" t="s">
        <v>2002</v>
      </c>
      <c r="B17" s="902"/>
      <c r="C17" s="1040" t="s">
        <v>2003</v>
      </c>
      <c r="D17" s="902"/>
      <c r="E17" s="902"/>
      <c r="F17" s="1042"/>
      <c r="G17" s="1042"/>
      <c r="H17" s="1042"/>
    </row>
    <row customHeight="1" ht="27">
      <c r="A18" s="902" t="s">
        <v>2004</v>
      </c>
      <c r="B18" s="902"/>
      <c r="C18" s="1040" t="s">
        <v>2005</v>
      </c>
      <c r="D18" s="902"/>
      <c r="E18" s="902"/>
      <c r="F18" s="1042"/>
      <c r="G18" s="1042"/>
      <c r="H18" s="1042"/>
    </row>
    <row customHeight="1" ht="54">
      <c r="A19" s="902" t="s">
        <v>2006</v>
      </c>
      <c r="B19" s="902"/>
      <c r="C19" s="1040" t="s">
        <v>2007</v>
      </c>
      <c r="D19" s="902"/>
      <c r="E19" s="902"/>
      <c r="F19" s="1042"/>
      <c r="G19" s="1042"/>
      <c r="H19" s="1042"/>
    </row>
    <row customHeight="1" ht="36">
      <c r="A20" s="902" t="s">
        <v>2008</v>
      </c>
      <c r="B20" s="902"/>
      <c r="C20" s="1040" t="s">
        <v>2009</v>
      </c>
      <c r="D20" s="902"/>
      <c r="E20" s="902"/>
      <c r="F20" s="1042"/>
      <c r="G20" s="1042"/>
      <c r="H20" s="1042"/>
    </row>
    <row customHeight="1" ht="36">
      <c r="A21" s="902" t="s">
        <v>2010</v>
      </c>
      <c r="B21" s="902"/>
      <c r="C21" s="1040" t="s">
        <v>2011</v>
      </c>
      <c r="D21" s="902"/>
      <c r="E21" s="902"/>
      <c r="F21" s="1042"/>
      <c r="G21" s="1042"/>
      <c r="H21" s="1042"/>
    </row>
    <row customHeight="1" ht="27">
      <c r="A22" s="902" t="s">
        <v>2012</v>
      </c>
      <c r="B22" s="902"/>
      <c r="C22" s="1040" t="s">
        <v>2013</v>
      </c>
      <c r="D22" s="902"/>
      <c r="E22" s="902"/>
      <c r="F22" s="1042"/>
      <c r="G22" s="1042"/>
      <c r="H22" s="1042"/>
    </row>
    <row customHeight="1" ht="36">
      <c r="A23" s="902" t="s">
        <v>2014</v>
      </c>
      <c r="B23" s="902"/>
      <c r="C23" s="1040" t="s">
        <v>2015</v>
      </c>
      <c r="D23" s="902"/>
      <c r="E23" s="902"/>
      <c r="F23" s="1042"/>
      <c r="G23" s="1042"/>
      <c r="H23" s="1042"/>
    </row>
    <row customHeight="1" ht="28.5">
      <c r="A24" s="902" t="s">
        <v>2016</v>
      </c>
      <c r="B24" s="902"/>
      <c r="C24" s="1040" t="s">
        <v>2017</v>
      </c>
      <c r="D24" s="902"/>
      <c r="E24" s="902"/>
      <c r="F24" s="1042"/>
      <c r="G24" s="1042"/>
      <c r="H24" s="1042"/>
    </row>
    <row customHeight="1" ht="36">
      <c r="A25" s="902" t="s">
        <v>2018</v>
      </c>
      <c r="B25" s="902"/>
      <c r="C25" s="1040" t="s">
        <v>2019</v>
      </c>
      <c r="D25" s="902"/>
      <c r="E25" s="902"/>
      <c r="F25" s="1042"/>
      <c r="G25" s="1042"/>
      <c r="H25" s="1042"/>
    </row>
    <row customHeight="1" ht="27">
      <c r="A26" s="902" t="s">
        <v>2020</v>
      </c>
      <c r="B26" s="902"/>
      <c r="C26" s="1040" t="s">
        <v>2021</v>
      </c>
      <c r="D26" s="902"/>
      <c r="E26" s="902"/>
      <c r="F26" s="1042"/>
      <c r="G26" s="1042"/>
      <c r="H26" s="1042"/>
    </row>
    <row customHeight="1" ht="36">
      <c r="A27" s="902" t="s">
        <v>2022</v>
      </c>
      <c r="B27" s="902"/>
      <c r="C27" s="1040" t="s">
        <v>2023</v>
      </c>
      <c r="D27" s="902"/>
      <c r="E27" s="902"/>
      <c r="F27" s="1042"/>
      <c r="G27" s="1042"/>
      <c r="H27" s="1042"/>
    </row>
    <row customHeight="1" ht="28.5">
      <c r="A28" s="902" t="s">
        <v>2024</v>
      </c>
      <c r="B28" s="902"/>
      <c r="C28" s="1040" t="s">
        <v>2025</v>
      </c>
      <c r="D28" s="902"/>
      <c r="E28" s="902"/>
      <c r="F28" s="1042"/>
      <c r="G28" s="1042"/>
      <c r="H28" s="1042"/>
    </row>
    <row customHeight="1" ht="126">
      <c r="A29" s="902" t="s">
        <v>2026</v>
      </c>
      <c r="B29" s="902" t="s">
        <v>1597</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2027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2028</v>
      </c>
    </row>
    <row customHeight="1" ht="36">
      <c r="A30" s="902" t="s">
        <v>2029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2030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2031</v>
      </c>
      <c r="B31" s="902"/>
      <c r="C31" s="1040" t="str">
        <f>IF(TEMPLATE_SPHERE="HEAT",D31,IF(TEMPLATE_SPHERE="TKO",H31,E31))</f>
        <v>Форма 1. Информация об организации, осуществляющей горячее водоснабжение (общая информация)</v>
      </c>
      <c r="D31" s="902" t="s">
        <v>2032</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2033</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2034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2035</v>
      </c>
    </row>
    <row customHeight="1" ht="9">
      <c r="A33" s="902"/>
      <c r="B33" s="902"/>
      <c r="C33" s="1040"/>
      <c r="D33" s="902"/>
      <c r="E33" s="902"/>
      <c r="F33" s="1042"/>
      <c r="G33" s="1042"/>
      <c r="H33" s="1042"/>
    </row>
    <row customHeight="1" ht="9">
      <c r="A34" s="902"/>
      <c r="B34" s="902" t="s">
        <v>1533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A9E5AC-E4D9-B941-7CEC-FCCCB94A3A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5" width="9.140625"/>
    <col min="3" max="7" style="5229" width="8.00390625" customWidth="1"/>
    <col min="8" max="12" style="5229" width="8.57421875" customWidth="1"/>
    <col min="13" max="14" style="5229" width="27.7109375" customWidth="1"/>
    <col min="15" max="19" style="5229" width="5.140625" customWidth="1"/>
    <col min="20" max="24" style="5229" width="27.7109375" customWidth="1"/>
    <col min="25" max="25" style="5230" width="1.8515625" customWidth="1"/>
    <col min="26" max="26" style="5185" width="27.7109375" customWidth="1"/>
    <col min="27" max="27" style="5231" width="27.7109375" customWidth="1"/>
    <col min="28" max="29" style="5185" width="27.7109375" customWidth="1"/>
    <col min="30" max="30" style="5185" width="3.8515625" customWidth="1"/>
    <col min="31" max="34" style="5185" width="9.140625"/>
  </cols>
  <sheetData>
    <row s="5187" customFormat="1" customHeight="1" ht="18">
      <c r="A1" s="954"/>
      <c r="B1" s="954"/>
      <c r="C1" s="954" t="s">
        <v>2036</v>
      </c>
      <c r="D1" s="954"/>
      <c r="E1" s="954"/>
      <c r="F1" s="954"/>
      <c r="G1" s="954"/>
      <c r="H1" s="954" t="s">
        <v>2037</v>
      </c>
      <c r="I1" s="954"/>
      <c r="J1" s="954"/>
      <c r="K1" s="954"/>
      <c r="L1" s="954"/>
      <c r="M1" s="954" t="s">
        <v>2038</v>
      </c>
      <c r="N1" s="954" t="s">
        <v>2039</v>
      </c>
      <c r="O1" s="2648" t="s">
        <v>2040</v>
      </c>
      <c r="P1" s="2648"/>
      <c r="Q1" s="2648"/>
      <c r="R1" s="2648"/>
      <c r="S1" s="2648"/>
      <c r="T1" s="2648" t="s">
        <v>2038</v>
      </c>
      <c r="U1" s="2648"/>
      <c r="V1" s="2648"/>
      <c r="W1" s="2648"/>
      <c r="X1" s="2648"/>
      <c r="Y1" s="1055"/>
      <c r="Z1" s="2648" t="s">
        <v>2041</v>
      </c>
      <c r="AA1" s="2648"/>
      <c r="AB1" s="2648"/>
      <c r="AC1" s="2648"/>
      <c r="AD1" s="2648"/>
    </row>
    <row customHeight="1" ht="18">
      <c r="A2" s="902"/>
      <c r="B2" s="902"/>
      <c r="C2" s="897" t="s">
        <v>811</v>
      </c>
      <c r="D2" s="897" t="s">
        <v>857</v>
      </c>
      <c r="E2" s="897" t="s">
        <v>910</v>
      </c>
      <c r="F2" s="897" t="s">
        <v>897</v>
      </c>
      <c r="G2" s="897" t="s">
        <v>1645</v>
      </c>
      <c r="H2" s="899"/>
      <c r="I2" s="899"/>
      <c r="J2" s="899"/>
      <c r="K2" s="899"/>
      <c r="L2" s="899"/>
      <c r="M2" s="899"/>
      <c r="N2" s="899"/>
      <c r="O2" s="897" t="s">
        <v>811</v>
      </c>
      <c r="P2" s="897" t="s">
        <v>857</v>
      </c>
      <c r="Q2" s="897" t="s">
        <v>897</v>
      </c>
      <c r="R2" s="897" t="s">
        <v>910</v>
      </c>
      <c r="S2" s="897" t="s">
        <v>1645</v>
      </c>
      <c r="T2" s="897" t="s">
        <v>811</v>
      </c>
      <c r="U2" s="897" t="s">
        <v>857</v>
      </c>
      <c r="V2" s="897" t="s">
        <v>897</v>
      </c>
      <c r="W2" s="897" t="s">
        <v>910</v>
      </c>
      <c r="X2" s="897" t="s">
        <v>1645</v>
      </c>
      <c r="Y2" s="897"/>
      <c r="Z2" s="897" t="s">
        <v>811</v>
      </c>
      <c r="AA2" s="906" t="s">
        <v>857</v>
      </c>
      <c r="AB2" s="897" t="s">
        <v>897</v>
      </c>
      <c r="AC2" s="897" t="s">
        <v>910</v>
      </c>
      <c r="AD2" s="897" t="s">
        <v>1645</v>
      </c>
    </row>
    <row customHeight="1" ht="162">
      <c r="A3" s="901" t="s">
        <v>26</v>
      </c>
      <c r="B3" s="901"/>
      <c r="C3" s="2652" t="s">
        <v>2042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2043</v>
      </c>
      <c r="AA3" s="899" t="s">
        <v>2044</v>
      </c>
      <c r="AB3" s="902" t="s">
        <v>2045</v>
      </c>
      <c r="AC3" s="902" t="s">
        <v>2046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1584</v>
      </c>
      <c r="D11" s="2655" t="s">
        <v>1580</v>
      </c>
      <c r="E11" s="2655" t="s">
        <v>1678</v>
      </c>
      <c r="F11" s="2655" t="s">
        <v>2047</v>
      </c>
      <c r="G11" s="2655"/>
      <c r="H11" s="954" t="s">
        <v>2048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2049</v>
      </c>
      <c r="U11" s="899" t="s">
        <v>2050</v>
      </c>
      <c r="V11" s="899"/>
      <c r="W11" s="899"/>
      <c r="X11" s="899"/>
      <c r="Y11" s="1056"/>
      <c r="Z11" s="902" t="s">
        <v>2051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2052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2053</v>
      </c>
      <c r="U12" s="899" t="s">
        <v>2054</v>
      </c>
      <c r="V12" s="899"/>
      <c r="W12" s="899"/>
      <c r="X12" s="899"/>
      <c r="Y12" s="1056"/>
      <c r="Z12" s="902" t="s">
        <v>2055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2056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2057</v>
      </c>
      <c r="U13" s="900" t="s">
        <v>2058</v>
      </c>
      <c r="V13" s="900"/>
      <c r="W13" s="900"/>
      <c r="X13" s="899"/>
      <c r="Y13" s="1056"/>
      <c r="Z13" s="902" t="s">
        <v>2059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2060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2061</v>
      </c>
      <c r="AA14" s="905" t="s">
        <v>2061</v>
      </c>
      <c r="AB14" s="902"/>
      <c r="AC14" s="902"/>
      <c r="AD14" s="902"/>
    </row>
    <row customHeight="1" ht="108">
      <c r="A15" s="2649"/>
      <c r="B15" s="955">
        <v>5</v>
      </c>
      <c r="C15" s="2656"/>
      <c r="D15" s="2656"/>
      <c r="E15" s="2656"/>
      <c r="F15" s="2656"/>
      <c r="G15" s="2656"/>
      <c r="H15" s="2650" t="s">
        <v>2062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2063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2064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2064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1681</v>
      </c>
      <c r="B18" s="955">
        <v>1</v>
      </c>
      <c r="C18" s="899" t="s">
        <v>2048</v>
      </c>
      <c r="D18" s="1023" t="s">
        <v>2048</v>
      </c>
      <c r="E18" s="899" t="s">
        <v>2048</v>
      </c>
      <c r="F18" s="899" t="s">
        <v>2048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2065</v>
      </c>
      <c r="U18" s="902" t="s">
        <v>2066</v>
      </c>
      <c r="V18" s="902" t="s">
        <v>2067</v>
      </c>
      <c r="W18" s="902" t="s">
        <v>2068</v>
      </c>
      <c r="X18" s="899"/>
      <c r="Y18" s="1056"/>
      <c r="Z18" s="902" t="s">
        <v>2069</v>
      </c>
      <c r="AA18" s="905" t="s">
        <v>2070</v>
      </c>
      <c r="AB18" s="905" t="s">
        <v>2070</v>
      </c>
      <c r="AC18" s="905" t="s">
        <v>2070</v>
      </c>
      <c r="AD18" s="902"/>
    </row>
    <row customHeight="1" ht="36">
      <c r="A19" s="901"/>
      <c r="B19" s="955">
        <v>2</v>
      </c>
      <c r="C19" s="899" t="s">
        <v>2052</v>
      </c>
      <c r="D19" s="1023" t="s">
        <v>2052</v>
      </c>
      <c r="E19" s="899" t="s">
        <v>2052</v>
      </c>
      <c r="F19" s="899" t="s">
        <v>2052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2071</v>
      </c>
      <c r="U19" s="902" t="s">
        <v>2072</v>
      </c>
      <c r="V19" s="902" t="s">
        <v>2073</v>
      </c>
      <c r="W19" s="902" t="s">
        <v>2074</v>
      </c>
      <c r="X19" s="899"/>
      <c r="Y19" s="1056"/>
      <c r="Z19" s="902" t="s">
        <v>2075</v>
      </c>
      <c r="AA19" s="905" t="s">
        <v>2075</v>
      </c>
      <c r="AB19" s="905" t="s">
        <v>2075</v>
      </c>
      <c r="AC19" s="905" t="s">
        <v>2075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712</v>
      </c>
      <c r="P20" s="1013" t="s">
        <v>712</v>
      </c>
      <c r="Q20" s="1013" t="s">
        <v>712</v>
      </c>
      <c r="R20" s="1013" t="s">
        <v>712</v>
      </c>
      <c r="S20" s="1013"/>
      <c r="T20" s="1020" t="s">
        <v>2076</v>
      </c>
      <c r="U20" s="902" t="s">
        <v>2077</v>
      </c>
      <c r="V20" s="902" t="s">
        <v>2078</v>
      </c>
      <c r="W20" s="902" t="s">
        <v>2079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2080</v>
      </c>
      <c r="U21" s="902"/>
      <c r="V21" s="902"/>
      <c r="W21" s="902"/>
      <c r="X21" s="899"/>
      <c r="Y21" s="1056"/>
      <c r="Z21" s="902" t="s">
        <v>2081</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310</v>
      </c>
      <c r="R22" s="1013"/>
      <c r="S22" s="1013"/>
      <c r="T22" s="1020"/>
      <c r="U22" s="902"/>
      <c r="V22" s="902" t="s">
        <v>2082</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313</v>
      </c>
      <c r="R23" s="1013"/>
      <c r="S23" s="1013"/>
      <c r="T23" s="1020"/>
      <c r="U23" s="902"/>
      <c r="V23" s="902" t="s">
        <v>2083</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732</v>
      </c>
      <c r="R24" s="1013"/>
      <c r="S24" s="1013"/>
      <c r="T24" s="1020"/>
      <c r="U24" s="902"/>
      <c r="V24" s="902" t="s">
        <v>2084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739</v>
      </c>
      <c r="R25" s="1013" t="s">
        <v>310</v>
      </c>
      <c r="S25" s="1013"/>
      <c r="T25" s="1020" t="s">
        <v>2085</v>
      </c>
      <c r="U25" s="902" t="s">
        <v>2085</v>
      </c>
      <c r="V25" s="902" t="s">
        <v>2085</v>
      </c>
      <c r="W25" s="902" t="s">
        <v>2085</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728</v>
      </c>
      <c r="P26" s="1013" t="s">
        <v>722</v>
      </c>
      <c r="Q26" s="1013" t="s">
        <v>2086</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2087</v>
      </c>
      <c r="V26" s="1020" t="s">
        <v>2087</v>
      </c>
      <c r="W26" s="1020" t="s">
        <v>2087</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730</v>
      </c>
      <c r="P27" s="1013" t="s">
        <v>724</v>
      </c>
      <c r="Q27" s="1013" t="s">
        <v>2088</v>
      </c>
      <c r="R27" s="1013" t="s">
        <v>724</v>
      </c>
      <c r="S27" s="1013"/>
      <c r="T27" s="1020" t="s">
        <v>2089</v>
      </c>
      <c r="U27" s="1020" t="s">
        <v>2089</v>
      </c>
      <c r="V27" s="1020" t="s">
        <v>2089</v>
      </c>
      <c r="W27" s="1020" t="s">
        <v>2089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732</v>
      </c>
      <c r="P28" s="1013"/>
      <c r="Q28" s="1013"/>
      <c r="R28" s="1013"/>
      <c r="S28" s="1013"/>
      <c r="T28" s="1020" t="s">
        <v>2090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739</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2091</v>
      </c>
      <c r="V29" s="902"/>
      <c r="W29" s="902" t="s">
        <v>2091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741</v>
      </c>
      <c r="P30" s="1013" t="s">
        <v>732</v>
      </c>
      <c r="Q30" s="1013" t="s">
        <v>741</v>
      </c>
      <c r="R30" s="1013" t="s">
        <v>732</v>
      </c>
      <c r="S30" s="1013"/>
      <c r="T30" s="1020" t="s">
        <v>2092</v>
      </c>
      <c r="U30" s="902" t="s">
        <v>2092</v>
      </c>
      <c r="V30" s="902" t="s">
        <v>2092</v>
      </c>
      <c r="W30" s="902" t="s">
        <v>2092</v>
      </c>
      <c r="X30" s="899"/>
      <c r="Y30" s="1056"/>
      <c r="Z30" s="902"/>
      <c r="AA30" s="905" t="s">
        <v>2093</v>
      </c>
      <c r="AB30" s="905" t="s">
        <v>2093</v>
      </c>
      <c r="AC30" s="905" t="s">
        <v>2093</v>
      </c>
      <c r="AD30" s="902"/>
    </row>
    <row customHeight="1" ht="18">
      <c r="A31" s="901"/>
      <c r="B31" s="955">
        <v>14</v>
      </c>
      <c r="C31" s="899" t="s">
        <v>2094</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2095</v>
      </c>
      <c r="P31" s="1013" t="s">
        <v>735</v>
      </c>
      <c r="Q31" s="1013" t="s">
        <v>2095</v>
      </c>
      <c r="R31" s="1013" t="s">
        <v>735</v>
      </c>
      <c r="S31" s="1013"/>
      <c r="T31" s="1021" t="s">
        <v>2096</v>
      </c>
      <c r="U31" s="902" t="s">
        <v>2096</v>
      </c>
      <c r="V31" s="902" t="s">
        <v>2096</v>
      </c>
      <c r="W31" s="902" t="s">
        <v>2096</v>
      </c>
      <c r="X31" s="899"/>
      <c r="Y31" s="1056"/>
      <c r="Z31" s="902"/>
      <c r="AA31" s="905"/>
      <c r="AB31" s="905"/>
      <c r="AC31" s="905"/>
      <c r="AD31" s="902"/>
    </row>
    <row customHeight="1" ht="36">
      <c r="A32" s="901"/>
      <c r="B32" s="955">
        <v>15</v>
      </c>
      <c r="C32" s="899" t="s">
        <v>2097</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2098</v>
      </c>
      <c r="P32" s="1013" t="s">
        <v>737</v>
      </c>
      <c r="Q32" s="1013" t="s">
        <v>2098</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2099</v>
      </c>
      <c r="V32" s="902" t="s">
        <v>2099</v>
      </c>
      <c r="W32" s="902" t="s">
        <v>2099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2100</v>
      </c>
      <c r="V33" s="902" t="s">
        <v>2100</v>
      </c>
      <c r="W33" s="902" t="s">
        <v>2101</v>
      </c>
      <c r="X33" s="899"/>
      <c r="Y33" s="1056"/>
      <c r="Z33" s="902"/>
      <c r="AA33" s="905" t="s">
        <v>2102</v>
      </c>
      <c r="AB33" s="905" t="s">
        <v>2102</v>
      </c>
      <c r="AC33" s="905" t="s">
        <v>2102</v>
      </c>
      <c r="AD33" s="902"/>
    </row>
    <row customHeight="1" ht="27">
      <c r="A34" s="901"/>
      <c r="B34" s="955">
        <v>17</v>
      </c>
      <c r="C34" s="899" t="s">
        <v>2103</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2104</v>
      </c>
      <c r="P34" s="1013" t="s">
        <v>2086</v>
      </c>
      <c r="Q34" s="1013" t="s">
        <v>2104</v>
      </c>
      <c r="R34" s="1013" t="s">
        <v>2086</v>
      </c>
      <c r="S34" s="1013"/>
      <c r="T34" s="1022" t="s">
        <v>2105</v>
      </c>
      <c r="U34" s="902" t="s">
        <v>2105</v>
      </c>
      <c r="V34" s="902" t="s">
        <v>2105</v>
      </c>
      <c r="W34" s="902" t="s">
        <v>2106</v>
      </c>
      <c r="X34" s="899"/>
      <c r="Y34" s="1056"/>
      <c r="Z34" s="902"/>
      <c r="AA34" s="905"/>
      <c r="AB34" s="902"/>
      <c r="AC34" s="902"/>
      <c r="AD34" s="902"/>
    </row>
    <row customHeight="1" ht="45">
      <c r="A35" s="901"/>
      <c r="B35" s="955">
        <v>18</v>
      </c>
      <c r="C35" s="899" t="s">
        <v>2107</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2108</v>
      </c>
      <c r="P35" s="1013" t="s">
        <v>2088</v>
      </c>
      <c r="Q35" s="1013" t="s">
        <v>2108</v>
      </c>
      <c r="R35" s="1013" t="s">
        <v>2088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2109</v>
      </c>
      <c r="V35" s="902" t="s">
        <v>2109</v>
      </c>
      <c r="W35" s="902" t="s">
        <v>2109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2110</v>
      </c>
      <c r="U36" s="902" t="s">
        <v>2110</v>
      </c>
      <c r="V36" s="902" t="s">
        <v>2110</v>
      </c>
      <c r="W36" s="902" t="s">
        <v>2110</v>
      </c>
      <c r="X36" s="899"/>
      <c r="Y36" s="1056"/>
      <c r="Z36" s="902"/>
      <c r="AA36" s="905"/>
      <c r="AB36" s="902"/>
      <c r="AC36" s="902"/>
      <c r="AD36" s="902"/>
    </row>
    <row customHeight="1" ht="18">
      <c r="A37" s="901"/>
      <c r="B37" s="955">
        <v>20</v>
      </c>
      <c r="C37" s="899" t="s">
        <v>2111</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2112</v>
      </c>
      <c r="P37" s="1013" t="s">
        <v>2095</v>
      </c>
      <c r="Q37" s="1013" t="s">
        <v>2112</v>
      </c>
      <c r="R37" s="1013" t="s">
        <v>2095</v>
      </c>
      <c r="S37" s="1013"/>
      <c r="T37" s="1020" t="s">
        <v>2113</v>
      </c>
      <c r="U37" s="902" t="s">
        <v>2113</v>
      </c>
      <c r="V37" s="902" t="s">
        <v>2113</v>
      </c>
      <c r="W37" s="902" t="s">
        <v>2113</v>
      </c>
      <c r="X37" s="899"/>
      <c r="Y37" s="1056"/>
      <c r="Z37" s="902"/>
      <c r="AA37" s="905"/>
      <c r="AB37" s="902"/>
      <c r="AC37" s="902"/>
      <c r="AD37" s="902"/>
    </row>
    <row customHeight="1" ht="18">
      <c r="A38" s="901"/>
      <c r="B38" s="955">
        <v>21</v>
      </c>
      <c r="C38" s="899" t="s">
        <v>2114</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2115</v>
      </c>
      <c r="P38" s="1013" t="s">
        <v>2098</v>
      </c>
      <c r="Q38" s="1013" t="s">
        <v>2115</v>
      </c>
      <c r="R38" s="1013" t="s">
        <v>2098</v>
      </c>
      <c r="S38" s="1013"/>
      <c r="T38" s="1020" t="s">
        <v>2116</v>
      </c>
      <c r="U38" s="902" t="s">
        <v>2116</v>
      </c>
      <c r="V38" s="902" t="s">
        <v>2116</v>
      </c>
      <c r="W38" s="902" t="s">
        <v>2116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749</v>
      </c>
      <c r="P39" s="1013" t="s">
        <v>743</v>
      </c>
      <c r="Q39" s="1013" t="s">
        <v>749</v>
      </c>
      <c r="R39" s="1013" t="s">
        <v>743</v>
      </c>
      <c r="S39" s="1013"/>
      <c r="T39" s="1020" t="s">
        <v>2117</v>
      </c>
      <c r="U39" s="902" t="s">
        <v>2118</v>
      </c>
      <c r="V39" s="902" t="s">
        <v>2119</v>
      </c>
      <c r="W39" s="902" t="s">
        <v>2120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2121</v>
      </c>
      <c r="P40" s="1013" t="s">
        <v>745</v>
      </c>
      <c r="Q40" s="1013" t="s">
        <v>2121</v>
      </c>
      <c r="R40" s="1013" t="s">
        <v>745</v>
      </c>
      <c r="S40" s="1013"/>
      <c r="T40" s="899" t="s">
        <v>2122</v>
      </c>
      <c r="U40" s="899" t="s">
        <v>2122</v>
      </c>
      <c r="V40" s="899" t="s">
        <v>2122</v>
      </c>
      <c r="W40" s="899" t="s">
        <v>2122</v>
      </c>
      <c r="X40" s="899"/>
      <c r="Y40" s="1056"/>
      <c r="Z40" s="902" t="s">
        <v>2123</v>
      </c>
      <c r="AA40" s="905" t="s">
        <v>2123</v>
      </c>
      <c r="AB40" s="905" t="s">
        <v>2123</v>
      </c>
      <c r="AC40" s="905" t="s">
        <v>2123</v>
      </c>
      <c r="AD40" s="902"/>
    </row>
    <row customHeight="1" ht="27">
      <c r="A41" s="901"/>
      <c r="B41" s="955">
        <v>24</v>
      </c>
      <c r="C41" s="899" t="s">
        <v>2124</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2125</v>
      </c>
      <c r="P41" s="1013" t="s">
        <v>2112</v>
      </c>
      <c r="Q41" s="1013" t="s">
        <v>2125</v>
      </c>
      <c r="R41" s="1013" t="s">
        <v>2112</v>
      </c>
      <c r="S41" s="1013"/>
      <c r="T41" s="899" t="s">
        <v>2126</v>
      </c>
      <c r="U41" s="899" t="s">
        <v>2126</v>
      </c>
      <c r="V41" s="899" t="s">
        <v>2126</v>
      </c>
      <c r="W41" s="899" t="s">
        <v>2126</v>
      </c>
      <c r="X41" s="899"/>
      <c r="Y41" s="1056"/>
      <c r="Z41" s="902" t="s">
        <v>2127</v>
      </c>
      <c r="AA41" s="902" t="s">
        <v>2127</v>
      </c>
      <c r="AB41" s="902" t="s">
        <v>2127</v>
      </c>
      <c r="AC41" s="902" t="s">
        <v>2127</v>
      </c>
      <c r="AD41" s="902"/>
    </row>
    <row customHeight="1" ht="27">
      <c r="A42" s="901"/>
      <c r="B42" s="955">
        <v>25</v>
      </c>
      <c r="C42" s="899" t="s">
        <v>2128</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2129</v>
      </c>
      <c r="P42" s="1013" t="s">
        <v>2115</v>
      </c>
      <c r="Q42" s="1013" t="s">
        <v>2129</v>
      </c>
      <c r="R42" s="1013" t="s">
        <v>2115</v>
      </c>
      <c r="S42" s="1013"/>
      <c r="T42" s="899" t="s">
        <v>2130</v>
      </c>
      <c r="U42" s="899" t="s">
        <v>2130</v>
      </c>
      <c r="V42" s="899" t="s">
        <v>2130</v>
      </c>
      <c r="W42" s="899" t="s">
        <v>2130</v>
      </c>
      <c r="X42" s="899"/>
      <c r="Y42" s="1056"/>
      <c r="Z42" s="902" t="s">
        <v>2131</v>
      </c>
      <c r="AA42" s="902" t="s">
        <v>2131</v>
      </c>
      <c r="AB42" s="902" t="s">
        <v>2131</v>
      </c>
      <c r="AC42" s="902" t="s">
        <v>2131</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2132</v>
      </c>
      <c r="P43" s="1013" t="s">
        <v>749</v>
      </c>
      <c r="Q43" s="1013" t="s">
        <v>2132</v>
      </c>
      <c r="R43" s="1013" t="s">
        <v>749</v>
      </c>
      <c r="S43" s="1013"/>
      <c r="T43" s="899" t="s">
        <v>2133</v>
      </c>
      <c r="U43" s="899" t="s">
        <v>2133</v>
      </c>
      <c r="V43" s="899" t="s">
        <v>2133</v>
      </c>
      <c r="W43" s="899" t="s">
        <v>2133</v>
      </c>
      <c r="X43" s="899"/>
      <c r="Y43" s="1056"/>
      <c r="Z43" s="902" t="s">
        <v>2134</v>
      </c>
      <c r="AA43" s="902" t="s">
        <v>2134</v>
      </c>
      <c r="AB43" s="902" t="s">
        <v>2134</v>
      </c>
      <c r="AC43" s="902" t="s">
        <v>2134</v>
      </c>
      <c r="AD43" s="902"/>
    </row>
    <row customHeight="1" ht="27">
      <c r="A44" s="901"/>
      <c r="B44" s="955">
        <v>27</v>
      </c>
      <c r="C44" s="899" t="s">
        <v>2135</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2136</v>
      </c>
      <c r="P44" s="1013" t="s">
        <v>2137</v>
      </c>
      <c r="Q44" s="1013" t="s">
        <v>2136</v>
      </c>
      <c r="R44" s="1013" t="s">
        <v>2137</v>
      </c>
      <c r="S44" s="1013"/>
      <c r="T44" s="899" t="s">
        <v>2126</v>
      </c>
      <c r="U44" s="899" t="s">
        <v>2126</v>
      </c>
      <c r="V44" s="899" t="s">
        <v>2126</v>
      </c>
      <c r="W44" s="899" t="s">
        <v>2126</v>
      </c>
      <c r="X44" s="899"/>
      <c r="Y44" s="1056"/>
      <c r="Z44" s="902" t="s">
        <v>2138</v>
      </c>
      <c r="AA44" s="902" t="s">
        <v>2138</v>
      </c>
      <c r="AB44" s="902" t="s">
        <v>2138</v>
      </c>
      <c r="AC44" s="902" t="s">
        <v>2138</v>
      </c>
      <c r="AD44" s="902"/>
    </row>
    <row customHeight="1" ht="27">
      <c r="A45" s="901"/>
      <c r="B45" s="955">
        <v>28</v>
      </c>
      <c r="C45" s="899" t="s">
        <v>2139</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2140</v>
      </c>
      <c r="P45" s="1013" t="s">
        <v>2141</v>
      </c>
      <c r="Q45" s="1013" t="s">
        <v>2140</v>
      </c>
      <c r="R45" s="1013" t="s">
        <v>2141</v>
      </c>
      <c r="S45" s="1013"/>
      <c r="T45" s="899" t="s">
        <v>2130</v>
      </c>
      <c r="U45" s="899" t="s">
        <v>2130</v>
      </c>
      <c r="V45" s="899" t="s">
        <v>2130</v>
      </c>
      <c r="W45" s="899" t="s">
        <v>2130</v>
      </c>
      <c r="X45" s="899"/>
      <c r="Y45" s="1056"/>
      <c r="Z45" s="902" t="s">
        <v>2142</v>
      </c>
      <c r="AA45" s="902" t="s">
        <v>2142</v>
      </c>
      <c r="AB45" s="902" t="s">
        <v>2142</v>
      </c>
      <c r="AC45" s="902" t="s">
        <v>2142</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2143</v>
      </c>
      <c r="P46" s="1013" t="s">
        <v>2121</v>
      </c>
      <c r="Q46" s="1013" t="s">
        <v>2143</v>
      </c>
      <c r="R46" s="1013" t="s">
        <v>2121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2144</v>
      </c>
      <c r="V46" s="899" t="s">
        <v>2144</v>
      </c>
      <c r="W46" s="899" t="s">
        <v>2144</v>
      </c>
      <c r="X46" s="899"/>
      <c r="Y46" s="1056"/>
      <c r="Z46" s="902" t="s">
        <v>2145</v>
      </c>
      <c r="AA46" s="902" t="s">
        <v>2146</v>
      </c>
      <c r="AB46" s="902" t="s">
        <v>2146</v>
      </c>
      <c r="AC46" s="902" t="s">
        <v>2146</v>
      </c>
      <c r="AD46" s="902"/>
    </row>
    <row customHeight="1" ht="54">
      <c r="A47" s="901"/>
      <c r="B47" s="955">
        <v>30</v>
      </c>
      <c r="C47" s="899" t="s">
        <v>2147</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2148</v>
      </c>
      <c r="P47" s="1013" t="s">
        <v>2125</v>
      </c>
      <c r="Q47" s="1013" t="s">
        <v>2148</v>
      </c>
      <c r="R47" s="1013" t="s">
        <v>2125</v>
      </c>
      <c r="S47" s="1013"/>
      <c r="T47" s="899" t="s">
        <v>2149</v>
      </c>
      <c r="U47" s="899" t="s">
        <v>2149</v>
      </c>
      <c r="V47" s="899" t="s">
        <v>2149</v>
      </c>
      <c r="W47" s="899" t="s">
        <v>2149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2132</v>
      </c>
      <c r="Q48" s="1013" t="s">
        <v>2150</v>
      </c>
      <c r="R48" s="1013" t="s">
        <v>2132</v>
      </c>
      <c r="S48" s="1013"/>
      <c r="T48" s="899"/>
      <c r="U48" s="899" t="s">
        <v>2151</v>
      </c>
      <c r="V48" s="899" t="s">
        <v>2152</v>
      </c>
      <c r="W48" s="899" t="s">
        <v>2152</v>
      </c>
      <c r="X48" s="899"/>
      <c r="Y48" s="1056"/>
      <c r="Z48" s="902"/>
      <c r="AA48" s="905" t="s">
        <v>2146</v>
      </c>
      <c r="AB48" s="905" t="s">
        <v>2146</v>
      </c>
      <c r="AC48" s="905" t="s">
        <v>2146</v>
      </c>
      <c r="AD48" s="902"/>
    </row>
    <row customHeight="1" ht="54">
      <c r="A49" s="901"/>
      <c r="B49" s="955">
        <v>32</v>
      </c>
      <c r="C49" s="899" t="s">
        <v>2153</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2136</v>
      </c>
      <c r="Q49" s="1013" t="s">
        <v>2154</v>
      </c>
      <c r="R49" s="1013" t="s">
        <v>2136</v>
      </c>
      <c r="S49" s="1013"/>
      <c r="T49" s="899"/>
      <c r="U49" s="899" t="s">
        <v>2149</v>
      </c>
      <c r="V49" s="899" t="s">
        <v>2149</v>
      </c>
      <c r="W49" s="899" t="s">
        <v>2149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2150</v>
      </c>
      <c r="P50" s="1013" t="s">
        <v>2143</v>
      </c>
      <c r="Q50" s="1013" t="s">
        <v>2155</v>
      </c>
      <c r="R50" s="1013" t="s">
        <v>2143</v>
      </c>
      <c r="S50" s="1013"/>
      <c r="T50" s="899" t="s">
        <v>2156</v>
      </c>
      <c r="U50" s="899" t="s">
        <v>2157</v>
      </c>
      <c r="V50" s="899" t="s">
        <v>2158</v>
      </c>
      <c r="W50" s="899" t="s">
        <v>2159</v>
      </c>
      <c r="X50" s="899"/>
      <c r="Y50" s="1056"/>
      <c r="Z50" s="902" t="s">
        <v>2160</v>
      </c>
      <c r="AA50" s="905" t="s">
        <v>2161</v>
      </c>
      <c r="AB50" s="905" t="s">
        <v>2161</v>
      </c>
      <c r="AC50" s="905" t="s">
        <v>2161</v>
      </c>
      <c r="AD50" s="902"/>
    </row>
    <row customHeight="1" ht="27">
      <c r="A51" s="901"/>
      <c r="B51" s="955">
        <v>34</v>
      </c>
      <c r="C51" s="899" t="s">
        <v>2162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2163</v>
      </c>
      <c r="U51" s="899"/>
      <c r="V51" s="899"/>
      <c r="W51" s="899"/>
      <c r="X51" s="899"/>
      <c r="Y51" s="1056"/>
      <c r="Z51" s="902"/>
      <c r="AA51" s="905"/>
      <c r="AB51" s="905"/>
      <c r="AC51" s="905"/>
      <c r="AD51" s="902"/>
    </row>
    <row customHeight="1" ht="36">
      <c r="A52" s="901"/>
      <c r="B52" s="955">
        <v>35</v>
      </c>
      <c r="C52" s="899" t="s">
        <v>2056</v>
      </c>
      <c r="D52" s="1023" t="s">
        <v>2056</v>
      </c>
      <c r="E52" s="899" t="s">
        <v>2056</v>
      </c>
      <c r="F52" s="899" t="s">
        <v>2056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2164</v>
      </c>
      <c r="U52" s="899" t="s">
        <v>2165</v>
      </c>
      <c r="V52" s="899" t="s">
        <v>2166</v>
      </c>
      <c r="W52" s="899" t="s">
        <v>2167</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327</v>
      </c>
      <c r="Q53" s="1013" t="s">
        <v>327</v>
      </c>
      <c r="R53" s="1013" t="s">
        <v>327</v>
      </c>
      <c r="S53" s="1013"/>
      <c r="T53" s="899" t="s">
        <v>2168</v>
      </c>
      <c r="U53" s="899" t="s">
        <v>2168</v>
      </c>
      <c r="V53" s="899" t="s">
        <v>2168</v>
      </c>
      <c r="W53" s="899" t="s">
        <v>2168</v>
      </c>
      <c r="X53" s="899"/>
      <c r="Y53" s="1056"/>
      <c r="Z53" s="902"/>
      <c r="AA53" s="905"/>
      <c r="AB53" s="902"/>
      <c r="AC53" s="902"/>
      <c r="AD53" s="902"/>
    </row>
    <row customHeight="1" ht="18">
      <c r="A54" s="901"/>
      <c r="B54" s="955">
        <v>37</v>
      </c>
      <c r="C54" s="899" t="s">
        <v>2062</v>
      </c>
      <c r="D54" s="1023" t="s">
        <v>2062</v>
      </c>
      <c r="E54" s="899" t="s">
        <v>2062</v>
      </c>
      <c r="F54" s="899" t="s">
        <v>2062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92</v>
      </c>
      <c r="Q54" s="1013" t="s">
        <v>92</v>
      </c>
      <c r="R54" s="1013" t="s">
        <v>92</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2169</v>
      </c>
      <c r="V55" s="899" t="s">
        <v>2169</v>
      </c>
      <c r="W55" s="899" t="s">
        <v>2169</v>
      </c>
      <c r="X55" s="899"/>
      <c r="Y55" s="1056"/>
      <c r="Z55" s="902" t="s">
        <v>2170</v>
      </c>
      <c r="AA55" s="902" t="s">
        <v>2170</v>
      </c>
      <c r="AB55" s="902" t="s">
        <v>2170</v>
      </c>
      <c r="AC55" s="902" t="s">
        <v>2170</v>
      </c>
      <c r="AD55" s="902"/>
    </row>
    <row customHeight="1" ht="27">
      <c r="A56" s="901"/>
      <c r="B56" s="955">
        <v>39</v>
      </c>
      <c r="C56" s="899" t="s">
        <v>1025</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1161</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2171</v>
      </c>
      <c r="V56" s="899" t="s">
        <v>2171</v>
      </c>
      <c r="W56" s="899" t="s">
        <v>2171</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2172</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2173</v>
      </c>
      <c r="V57" s="899" t="s">
        <v>2173</v>
      </c>
      <c r="W57" s="899" t="s">
        <v>2173</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2174</v>
      </c>
      <c r="V58" s="899" t="s">
        <v>2174</v>
      </c>
      <c r="W58" s="899" t="s">
        <v>2174</v>
      </c>
      <c r="X58" s="899"/>
      <c r="Y58" s="1056"/>
      <c r="Z58" s="902"/>
      <c r="AA58" s="905"/>
      <c r="AB58" s="902"/>
      <c r="AC58" s="902"/>
      <c r="AD58" s="902"/>
    </row>
    <row customHeight="1" ht="36">
      <c r="A59" s="901"/>
      <c r="B59" s="955">
        <v>42</v>
      </c>
      <c r="C59" s="899">
        <v>3</v>
      </c>
      <c r="D59" s="1023" t="s">
        <v>2162</v>
      </c>
      <c r="E59" s="899" t="s">
        <v>2162</v>
      </c>
      <c r="F59" s="899" t="s">
        <v>2162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2175</v>
      </c>
      <c r="V59" s="899" t="s">
        <v>2176</v>
      </c>
      <c r="W59" s="899" t="s">
        <v>2177</v>
      </c>
      <c r="X59" s="899"/>
      <c r="Y59" s="1056"/>
      <c r="Z59" s="902"/>
      <c r="AA59" s="905"/>
      <c r="AB59" s="902"/>
      <c r="AC59" s="902"/>
      <c r="AD59" s="902"/>
    </row>
    <row customHeight="1" ht="81">
      <c r="A60" s="901"/>
      <c r="B60" s="955">
        <v>43</v>
      </c>
      <c r="C60" s="899" t="s">
        <v>2178</v>
      </c>
      <c r="D60" s="1023" t="s">
        <v>2178</v>
      </c>
      <c r="E60" s="899" t="s">
        <v>2178</v>
      </c>
      <c r="F60" s="899" t="s">
        <v>2178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632</v>
      </c>
      <c r="U60" s="899" t="s">
        <v>632</v>
      </c>
      <c r="V60" s="899" t="s">
        <v>632</v>
      </c>
      <c r="W60" s="899" t="s">
        <v>632</v>
      </c>
      <c r="X60" s="899"/>
      <c r="Y60" s="1056"/>
      <c r="Z60" s="902" t="s">
        <v>2179</v>
      </c>
      <c r="AA60" s="905" t="s">
        <v>2180</v>
      </c>
      <c r="AB60" s="902" t="s">
        <v>2181</v>
      </c>
      <c r="AC60" s="902" t="s">
        <v>2180</v>
      </c>
      <c r="AD60" s="902"/>
    </row>
    <row customHeight="1" ht="9">
      <c r="A61" s="901"/>
      <c r="B61" s="955">
        <v>44</v>
      </c>
      <c r="C61" s="899"/>
      <c r="D61" s="1023" t="s">
        <v>2182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2183</v>
      </c>
      <c r="V61" s="899"/>
      <c r="W61" s="899"/>
      <c r="X61" s="899"/>
      <c r="Y61" s="1056"/>
      <c r="Z61" s="902"/>
      <c r="AA61" s="905"/>
      <c r="AB61" s="902"/>
      <c r="AC61" s="902"/>
      <c r="AD61" s="902"/>
    </row>
    <row customHeight="1" ht="9">
      <c r="A62" s="901"/>
      <c r="B62" s="955">
        <v>45</v>
      </c>
      <c r="C62" s="899"/>
      <c r="D62" s="1023" t="s">
        <v>2184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2185</v>
      </c>
      <c r="V62" s="899"/>
      <c r="W62" s="899"/>
      <c r="X62" s="899"/>
      <c r="Y62" s="1056"/>
      <c r="Z62" s="902"/>
      <c r="AA62" s="905"/>
      <c r="AB62" s="902"/>
      <c r="AC62" s="902"/>
      <c r="AD62" s="902"/>
    </row>
    <row customHeight="1" ht="18">
      <c r="A63" s="901"/>
      <c r="B63" s="955">
        <v>46</v>
      </c>
      <c r="C63" s="899"/>
      <c r="D63" s="1023" t="s">
        <v>2186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2187</v>
      </c>
      <c r="V63" s="899"/>
      <c r="W63" s="899"/>
      <c r="X63" s="899"/>
      <c r="Y63" s="1056"/>
      <c r="Z63" s="902"/>
      <c r="AA63" s="905"/>
      <c r="AB63" s="902"/>
      <c r="AC63" s="902"/>
      <c r="AD63" s="902"/>
    </row>
    <row customHeight="1" ht="18">
      <c r="A64" s="901"/>
      <c r="B64" s="955">
        <v>47</v>
      </c>
      <c r="C64" s="899"/>
      <c r="D64" s="1023" t="s">
        <v>2188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2189</v>
      </c>
      <c r="V64" s="899"/>
      <c r="W64" s="899"/>
      <c r="X64" s="899"/>
      <c r="Y64" s="1056"/>
      <c r="Z64" s="902"/>
      <c r="AA64" s="905" t="s">
        <v>2190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2103</v>
      </c>
      <c r="Q65" s="1013"/>
      <c r="R65" s="1013"/>
      <c r="S65" s="1013"/>
      <c r="T65" s="899"/>
      <c r="U65" s="899" t="s">
        <v>2191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2107</v>
      </c>
      <c r="Q66" s="1013"/>
      <c r="R66" s="1013"/>
      <c r="S66" s="1013"/>
      <c r="T66" s="899"/>
      <c r="U66" s="899" t="s">
        <v>2192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2193</v>
      </c>
      <c r="Q67" s="1013"/>
      <c r="R67" s="1013"/>
      <c r="S67" s="1013"/>
      <c r="T67" s="899"/>
      <c r="U67" s="899" t="s">
        <v>2194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2195</v>
      </c>
      <c r="Q68" s="1013"/>
      <c r="R68" s="1013"/>
      <c r="S68" s="1013"/>
      <c r="T68" s="899"/>
      <c r="U68" s="899" t="s">
        <v>2196</v>
      </c>
      <c r="V68" s="899"/>
      <c r="W68" s="899"/>
      <c r="X68" s="899"/>
      <c r="Y68" s="1056"/>
      <c r="Z68" s="902"/>
      <c r="AA68" s="905"/>
      <c r="AB68" s="902"/>
      <c r="AC68" s="902"/>
      <c r="AD68" s="902"/>
    </row>
    <row customHeight="1" ht="9">
      <c r="A69" s="901"/>
      <c r="B69" s="955">
        <v>52</v>
      </c>
      <c r="C69" s="899"/>
      <c r="D69" s="1023" t="s">
        <v>2197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2198</v>
      </c>
      <c r="V69" s="899"/>
      <c r="W69" s="899"/>
      <c r="X69" s="899"/>
      <c r="Y69" s="1056"/>
      <c r="Z69" s="902"/>
      <c r="AA69" s="905"/>
      <c r="AB69" s="902"/>
      <c r="AC69" s="902"/>
      <c r="AD69" s="902"/>
    </row>
    <row customHeight="1" ht="27">
      <c r="A70" s="901"/>
      <c r="B70" s="955">
        <v>53</v>
      </c>
      <c r="C70" s="899"/>
      <c r="D70" s="1023"/>
      <c r="E70" s="899" t="s">
        <v>2182</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94</v>
      </c>
      <c r="R70" s="1013"/>
      <c r="S70" s="1013"/>
      <c r="T70" s="899"/>
      <c r="U70" s="899"/>
      <c r="V70" s="899" t="s">
        <v>2199</v>
      </c>
      <c r="W70" s="899"/>
      <c r="X70" s="899"/>
      <c r="Y70" s="1056"/>
      <c r="Z70" s="902"/>
      <c r="AA70" s="905"/>
      <c r="AB70" s="902"/>
      <c r="AC70" s="902"/>
      <c r="AD70" s="902"/>
    </row>
    <row customHeight="1" ht="36">
      <c r="A71" s="901"/>
      <c r="B71" s="955">
        <v>54</v>
      </c>
      <c r="C71" s="899"/>
      <c r="D71" s="1023"/>
      <c r="E71" s="899" t="s">
        <v>2184</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112</v>
      </c>
      <c r="R71" s="1013"/>
      <c r="S71" s="1013"/>
      <c r="T71" s="899"/>
      <c r="U71" s="899"/>
      <c r="V71" s="899" t="s">
        <v>2200</v>
      </c>
      <c r="W71" s="899"/>
      <c r="X71" s="899"/>
      <c r="Y71" s="1056"/>
      <c r="Z71" s="902"/>
      <c r="AA71" s="905"/>
      <c r="AB71" s="902"/>
      <c r="AC71" s="902"/>
      <c r="AD71" s="902"/>
    </row>
    <row customHeight="1" ht="27">
      <c r="A72" s="901"/>
      <c r="B72" s="955">
        <v>55</v>
      </c>
      <c r="C72" s="899"/>
      <c r="D72" s="1023"/>
      <c r="E72" s="899" t="s">
        <v>2186</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148</v>
      </c>
      <c r="R72" s="1013"/>
      <c r="S72" s="1013"/>
      <c r="T72" s="899"/>
      <c r="U72" s="899"/>
      <c r="V72" s="899" t="s">
        <v>2201</v>
      </c>
      <c r="W72" s="899"/>
      <c r="X72" s="899"/>
      <c r="Y72" s="1056"/>
      <c r="Z72" s="902"/>
      <c r="AA72" s="905"/>
      <c r="AB72" s="902"/>
      <c r="AC72" s="902"/>
      <c r="AD72" s="902"/>
    </row>
    <row customHeight="1" ht="36">
      <c r="A73" s="901"/>
      <c r="B73" s="955">
        <v>56</v>
      </c>
      <c r="C73" s="899"/>
      <c r="D73" s="1023"/>
      <c r="E73" s="899" t="s">
        <v>2188</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149</v>
      </c>
      <c r="R73" s="1013"/>
      <c r="S73" s="1013"/>
      <c r="T73" s="899"/>
      <c r="U73" s="899"/>
      <c r="V73" s="899" t="s">
        <v>2202</v>
      </c>
      <c r="W73" s="899"/>
      <c r="X73" s="899"/>
      <c r="Y73" s="1056"/>
      <c r="Z73" s="902"/>
      <c r="AA73" s="905"/>
      <c r="AB73" s="902"/>
      <c r="AC73" s="902"/>
      <c r="AD73" s="902"/>
    </row>
    <row customHeight="1" ht="18">
      <c r="A74" s="901"/>
      <c r="B74" s="955">
        <v>57</v>
      </c>
      <c r="C74" s="899"/>
      <c r="D74" s="1023"/>
      <c r="E74" s="899" t="s">
        <v>2197</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150</v>
      </c>
      <c r="R74" s="1013"/>
      <c r="S74" s="1013"/>
      <c r="T74" s="899"/>
      <c r="U74" s="899"/>
      <c r="V74" s="899" t="s">
        <v>2203</v>
      </c>
      <c r="W74" s="899"/>
      <c r="X74" s="899"/>
      <c r="Y74" s="1056"/>
      <c r="Z74" s="902"/>
      <c r="AA74" s="905"/>
      <c r="AB74" s="902"/>
      <c r="AC74" s="902"/>
      <c r="AD74" s="902"/>
    </row>
    <row customHeight="1" ht="18">
      <c r="A75" s="901"/>
      <c r="B75" s="955">
        <v>58</v>
      </c>
      <c r="C75" s="899"/>
      <c r="D75" s="1023"/>
      <c r="E75" s="899"/>
      <c r="F75" s="899" t="s">
        <v>2182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2204</v>
      </c>
      <c r="X75" s="899"/>
      <c r="Y75" s="1056"/>
      <c r="Z75" s="902"/>
      <c r="AA75" s="905"/>
      <c r="AB75" s="902"/>
      <c r="AC75" s="902"/>
      <c r="AD75" s="902"/>
    </row>
    <row customHeight="1" ht="36">
      <c r="A76" s="901"/>
      <c r="B76" s="955">
        <v>59</v>
      </c>
      <c r="C76" s="899"/>
      <c r="D76" s="1023"/>
      <c r="E76" s="899"/>
      <c r="F76" s="899" t="s">
        <v>2184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2205</v>
      </c>
      <c r="X76" s="899"/>
      <c r="Y76" s="1056"/>
      <c r="Z76" s="902"/>
      <c r="AA76" s="905"/>
      <c r="AB76" s="902"/>
      <c r="AC76" s="902"/>
      <c r="AD76" s="902"/>
    </row>
    <row customHeight="1" ht="18">
      <c r="A77" s="901"/>
      <c r="B77" s="955">
        <v>60</v>
      </c>
      <c r="C77" s="899"/>
      <c r="D77" s="1023"/>
      <c r="E77" s="899"/>
      <c r="F77" s="899" t="s">
        <v>2186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2206</v>
      </c>
      <c r="X77" s="899"/>
      <c r="Y77" s="1056"/>
      <c r="Z77" s="902"/>
      <c r="AA77" s="905"/>
      <c r="AB77" s="902"/>
      <c r="AC77" s="902"/>
      <c r="AD77" s="902"/>
    </row>
    <row customHeight="1" ht="72">
      <c r="A78" s="901"/>
      <c r="B78" s="955">
        <v>61</v>
      </c>
      <c r="C78" s="899" t="s">
        <v>2182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637</v>
      </c>
      <c r="U78" s="899"/>
      <c r="V78" s="899"/>
      <c r="W78" s="899"/>
      <c r="X78" s="899"/>
      <c r="Y78" s="1056"/>
      <c r="Z78" s="902" t="s">
        <v>2207</v>
      </c>
      <c r="AA78" s="905"/>
      <c r="AB78" s="902"/>
      <c r="AC78" s="902"/>
      <c r="AD78" s="902"/>
    </row>
    <row customHeight="1" ht="36">
      <c r="A79" s="901"/>
      <c r="B79" s="955">
        <v>62</v>
      </c>
      <c r="C79" s="899" t="s">
        <v>2184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2208</v>
      </c>
      <c r="U79" s="899"/>
      <c r="V79" s="899"/>
      <c r="W79" s="899"/>
      <c r="X79" s="899"/>
      <c r="Y79" s="1056"/>
      <c r="Z79" s="902" t="s">
        <v>2209</v>
      </c>
      <c r="AA79" s="905"/>
      <c r="AB79" s="902"/>
      <c r="AC79" s="902"/>
      <c r="AD79" s="902"/>
    </row>
    <row customHeight="1" ht="45">
      <c r="A80" s="901"/>
      <c r="B80" s="955">
        <v>63</v>
      </c>
      <c r="C80" s="899" t="s">
        <v>2186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2210</v>
      </c>
      <c r="U80" s="899"/>
      <c r="V80" s="899"/>
      <c r="W80" s="899"/>
      <c r="X80" s="899"/>
      <c r="Y80" s="1056"/>
      <c r="Z80" s="902" t="s">
        <v>2211</v>
      </c>
      <c r="AA80" s="905"/>
      <c r="AB80" s="902"/>
      <c r="AC80" s="902"/>
      <c r="AD80" s="902"/>
    </row>
    <row customHeight="1" ht="36">
      <c r="A81" s="901"/>
      <c r="B81" s="955">
        <v>64</v>
      </c>
      <c r="C81" s="899" t="s">
        <v>2188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2094</v>
      </c>
      <c r="P81" s="1013"/>
      <c r="Q81" s="1013"/>
      <c r="R81" s="1013"/>
      <c r="S81" s="1013"/>
      <c r="T81" s="899" t="s">
        <v>2212</v>
      </c>
      <c r="U81" s="899"/>
      <c r="V81" s="899"/>
      <c r="W81" s="899"/>
      <c r="X81" s="899"/>
      <c r="Y81" s="1056"/>
      <c r="Z81" s="902" t="s">
        <v>2213</v>
      </c>
      <c r="AA81" s="905"/>
      <c r="AB81" s="902"/>
      <c r="AC81" s="902"/>
      <c r="AD81" s="902"/>
    </row>
    <row customHeight="1" ht="90">
      <c r="A82" s="901"/>
      <c r="B82" s="955">
        <v>65</v>
      </c>
      <c r="C82" s="899" t="s">
        <v>2197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2214</v>
      </c>
      <c r="U82" s="899"/>
      <c r="V82" s="899"/>
      <c r="W82" s="899"/>
      <c r="X82" s="899"/>
      <c r="Y82" s="1056"/>
      <c r="Z82" s="902" t="s">
        <v>2215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2103</v>
      </c>
      <c r="P83" s="1013"/>
      <c r="Q83" s="1013"/>
      <c r="R83" s="1013"/>
      <c r="S83" s="1013"/>
      <c r="T83" s="899" t="s">
        <v>2216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2217</v>
      </c>
      <c r="P84" s="1013"/>
      <c r="Q84" s="1013"/>
      <c r="R84" s="1013"/>
      <c r="S84" s="1013"/>
      <c r="T84" s="899" t="s">
        <v>2218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2107</v>
      </c>
      <c r="P85" s="1013"/>
      <c r="Q85" s="1013"/>
      <c r="R85" s="1013"/>
      <c r="S85" s="1013"/>
      <c r="T85" s="899" t="s">
        <v>2219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2220</v>
      </c>
      <c r="P86" s="1013"/>
      <c r="Q86" s="1013"/>
      <c r="R86" s="1013"/>
      <c r="S86" s="1013"/>
      <c r="T86" s="899" t="s">
        <v>2221</v>
      </c>
      <c r="U86" s="899"/>
      <c r="V86" s="899"/>
      <c r="W86" s="899"/>
      <c r="X86" s="899"/>
      <c r="Y86" s="1056"/>
      <c r="Z86" s="902"/>
      <c r="AA86" s="905"/>
      <c r="AB86" s="902"/>
      <c r="AC86" s="902"/>
      <c r="AD86" s="902"/>
    </row>
    <row customHeight="1" ht="36">
      <c r="A87" s="901"/>
      <c r="B87" s="955">
        <v>70</v>
      </c>
      <c r="C87" s="899" t="s">
        <v>2222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2223</v>
      </c>
      <c r="U87" s="899"/>
      <c r="V87" s="899"/>
      <c r="W87" s="899"/>
      <c r="X87" s="899"/>
      <c r="Y87" s="1056"/>
      <c r="Z87" s="902"/>
      <c r="AA87" s="905"/>
      <c r="AB87" s="902"/>
      <c r="AC87" s="902"/>
      <c r="AD87" s="902"/>
    </row>
    <row customHeight="1" ht="18">
      <c r="A88" s="901"/>
      <c r="B88" s="955">
        <v>71</v>
      </c>
      <c r="C88" s="899" t="s">
        <v>2224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2225</v>
      </c>
      <c r="D89" s="1023" t="s">
        <v>2222</v>
      </c>
      <c r="E89" s="899" t="s">
        <v>2222</v>
      </c>
      <c r="F89" s="899" t="s">
        <v>2188</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677</v>
      </c>
      <c r="U89" s="899" t="s">
        <v>677</v>
      </c>
      <c r="V89" s="899" t="s">
        <v>677</v>
      </c>
      <c r="W89" s="899" t="s">
        <v>677</v>
      </c>
      <c r="X89" s="899"/>
      <c r="Y89" s="1056"/>
      <c r="Z89" s="902"/>
      <c r="AA89" s="905"/>
      <c r="AB89" s="902"/>
      <c r="AC89" s="902"/>
      <c r="AD89" s="902"/>
    </row>
    <row customHeight="1" ht="27">
      <c r="A90" s="901"/>
      <c r="B90" s="955">
        <v>73</v>
      </c>
      <c r="C90" s="899" t="s">
        <v>2226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2224</v>
      </c>
      <c r="E91" s="899" t="s">
        <v>2224</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2227</v>
      </c>
      <c r="V91" s="899" t="s">
        <v>2227</v>
      </c>
      <c r="W91" s="899"/>
      <c r="X91" s="899"/>
      <c r="Y91" s="1056"/>
      <c r="Z91" s="902"/>
      <c r="AA91" s="905"/>
      <c r="AB91" s="902"/>
      <c r="AC91" s="902"/>
      <c r="AD91" s="902"/>
    </row>
    <row customHeight="1" ht="27">
      <c r="A92" s="901"/>
      <c r="B92" s="955">
        <v>75</v>
      </c>
      <c r="C92" s="899"/>
      <c r="D92" s="1023" t="s">
        <v>2225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2228</v>
      </c>
      <c r="V92" s="899"/>
      <c r="W92" s="899"/>
      <c r="X92" s="899"/>
      <c r="Y92" s="1056"/>
      <c r="Z92" s="902"/>
      <c r="AA92" s="905" t="s">
        <v>2229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2135</v>
      </c>
      <c r="Q93" s="1013"/>
      <c r="R93" s="1013"/>
      <c r="S93" s="1013"/>
      <c r="T93" s="899"/>
      <c r="U93" s="899" t="s">
        <v>2230</v>
      </c>
      <c r="V93" s="899"/>
      <c r="W93" s="899"/>
      <c r="X93" s="899"/>
      <c r="Y93" s="1056"/>
      <c r="Z93" s="902"/>
      <c r="AA93" s="905" t="s">
        <v>2231</v>
      </c>
      <c r="AB93" s="902"/>
      <c r="AC93" s="902"/>
      <c r="AD93" s="902"/>
    </row>
    <row customHeight="1" ht="45">
      <c r="A94" s="901"/>
      <c r="B94" s="955">
        <v>77</v>
      </c>
      <c r="C94" s="899"/>
      <c r="D94" s="1023" t="s">
        <v>2226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1489</v>
      </c>
      <c r="Q94" s="1013"/>
      <c r="R94" s="1013"/>
      <c r="S94" s="1013"/>
      <c r="T94" s="899"/>
      <c r="U94" s="899" t="s">
        <v>2232</v>
      </c>
      <c r="V94" s="899"/>
      <c r="W94" s="899"/>
      <c r="X94" s="899"/>
      <c r="Y94" s="1056"/>
      <c r="Z94" s="902"/>
      <c r="AA94" s="905" t="s">
        <v>2233</v>
      </c>
      <c r="AB94" s="902"/>
      <c r="AC94" s="902"/>
      <c r="AD94" s="902"/>
    </row>
    <row customHeight="1" ht="99">
      <c r="A95" s="901"/>
      <c r="B95" s="955">
        <v>78</v>
      </c>
      <c r="C95" s="899" t="s">
        <v>2234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1489</v>
      </c>
      <c r="P95" s="1013"/>
      <c r="Q95" s="1013"/>
      <c r="R95" s="1013"/>
      <c r="S95" s="1013"/>
      <c r="T95" s="899" t="s">
        <v>2235</v>
      </c>
      <c r="U95" s="899"/>
      <c r="V95" s="899"/>
      <c r="W95" s="899"/>
      <c r="X95" s="899"/>
      <c r="Y95" s="1056"/>
      <c r="Z95" s="902"/>
      <c r="AA95" s="905"/>
      <c r="AB95" s="902"/>
      <c r="AC95" s="902"/>
      <c r="AD95" s="902"/>
    </row>
    <row customHeight="1" ht="99">
      <c r="A96" s="901"/>
      <c r="B96" s="955">
        <v>79</v>
      </c>
      <c r="C96" s="899" t="s">
        <v>1175</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1495</v>
      </c>
      <c r="P96" s="1013"/>
      <c r="Q96" s="1013"/>
      <c r="R96" s="1013"/>
      <c r="S96" s="1013"/>
      <c r="T96" s="899" t="s">
        <v>2236</v>
      </c>
      <c r="U96" s="899"/>
      <c r="V96" s="899"/>
      <c r="W96" s="899"/>
      <c r="X96" s="899"/>
      <c r="Y96" s="1056"/>
      <c r="Z96" s="902" t="s">
        <v>2237</v>
      </c>
      <c r="AA96" s="905"/>
      <c r="AB96" s="902"/>
      <c r="AC96" s="902"/>
      <c r="AD96" s="902"/>
    </row>
    <row customHeight="1" ht="63">
      <c r="A97" s="901"/>
      <c r="B97" s="955">
        <v>80</v>
      </c>
      <c r="C97" s="899" t="s">
        <v>2238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1507</v>
      </c>
      <c r="P97" s="1013"/>
      <c r="Q97" s="1013"/>
      <c r="R97" s="1013"/>
      <c r="S97" s="1013"/>
      <c r="T97" s="899" t="s">
        <v>2239</v>
      </c>
      <c r="U97" s="899"/>
      <c r="V97" s="899"/>
      <c r="W97" s="899"/>
      <c r="X97" s="899"/>
      <c r="Y97" s="1056"/>
      <c r="Z97" s="902" t="s">
        <v>2240</v>
      </c>
      <c r="AA97" s="905"/>
      <c r="AB97" s="902"/>
      <c r="AC97" s="902"/>
      <c r="AD97" s="902"/>
    </row>
    <row customHeight="1" ht="63">
      <c r="A98" s="901"/>
      <c r="B98" s="955">
        <v>81</v>
      </c>
      <c r="C98" s="899" t="s">
        <v>2241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1521</v>
      </c>
      <c r="P98" s="1013"/>
      <c r="Q98" s="1013"/>
      <c r="R98" s="1013"/>
      <c r="S98" s="1013"/>
      <c r="T98" s="899" t="s">
        <v>2242</v>
      </c>
      <c r="U98" s="899"/>
      <c r="V98" s="899"/>
      <c r="W98" s="899"/>
      <c r="X98" s="899"/>
      <c r="Y98" s="1056"/>
      <c r="Z98" s="902" t="s">
        <v>2240</v>
      </c>
      <c r="AA98" s="905"/>
      <c r="AB98" s="902"/>
      <c r="AC98" s="902"/>
      <c r="AD98" s="902"/>
    </row>
    <row customHeight="1" ht="90">
      <c r="A99" s="901"/>
      <c r="B99" s="955">
        <v>82</v>
      </c>
      <c r="C99" s="899" t="s">
        <v>2243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1533</v>
      </c>
      <c r="P99" s="1013"/>
      <c r="Q99" s="1013"/>
      <c r="R99" s="1013"/>
      <c r="S99" s="1013"/>
      <c r="T99" s="899" t="s">
        <v>2244</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2245</v>
      </c>
      <c r="P100" s="1013"/>
      <c r="Q100" s="1013"/>
      <c r="R100" s="1013"/>
      <c r="S100" s="1013"/>
      <c r="T100" s="899" t="s">
        <v>2246</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2247</v>
      </c>
      <c r="P101" s="1013"/>
      <c r="Q101" s="1013"/>
      <c r="R101" s="1013"/>
      <c r="S101" s="1013"/>
      <c r="T101" s="899" t="s">
        <v>2248</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1687</v>
      </c>
      <c r="B148" s="901"/>
      <c r="C148" s="899" t="s">
        <v>2249</v>
      </c>
      <c r="D148" s="899" t="s">
        <v>1589</v>
      </c>
      <c r="E148" s="899" t="s">
        <v>1689</v>
      </c>
      <c r="F148" s="899" t="s">
        <v>2250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2251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2252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1691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1C149-99D1-0409-8229-1BFBFD3FFF2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2253</v>
      </c>
      <c r="M5" s="2659"/>
      <c r="N5" s="2659"/>
      <c r="O5" s="2659"/>
      <c r="P5" s="2659"/>
      <c r="Q5" s="2659"/>
      <c r="R5" s="2659"/>
      <c r="S5" s="2659"/>
      <c r="T5" s="2659"/>
      <c r="U5" s="2659"/>
      <c r="V5" s="1299"/>
      <c r="AD5" s="1211">
        <v>64</v>
      </c>
    </row>
    <row customHeight="1" ht="14.699999999999998">
      <c r="J6" s="432"/>
      <c r="K6" s="432"/>
      <c r="L6" s="2660" t="str">
        <f>IF(org=0,"Не определено",org)</f>
        <v>АО "Мурманэнергосбыт"</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тарифному регулированию Мурманской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45504</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30/1</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https://npa.gov-murman.ru/bitrix/components/b1team/govmurman.element.file/download.php?ID=526211&amp;FID=786903</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89</v>
      </c>
      <c r="M15" s="2265" t="s">
        <v>429</v>
      </c>
      <c r="N15" s="357"/>
      <c r="O15" s="2330" t="s">
        <v>2254</v>
      </c>
      <c r="P15" s="2331"/>
      <c r="Q15" s="2331"/>
      <c r="R15" s="2331"/>
      <c r="S15" s="2331"/>
      <c r="T15" s="2331"/>
      <c r="U15" s="2332"/>
      <c r="V15" s="2333" t="s">
        <v>431</v>
      </c>
      <c r="W15" s="2336" t="s">
        <v>1172</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62</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2255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2256</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266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2257</v>
      </c>
      <c r="N35" s="2341"/>
      <c r="O35" s="2341"/>
      <c r="P35" s="2341"/>
      <c r="Q35" s="2341"/>
      <c r="R35" s="2341"/>
      <c r="S35" s="2341"/>
      <c r="T35" s="2341"/>
      <c r="U35" s="2341"/>
      <c r="V35" s="2341"/>
      <c r="W35" s="2341"/>
      <c r="X35" s="2341"/>
      <c r="AD35" s="1211">
        <v>27</v>
      </c>
    </row>
    <row customHeight="1" ht="109.19999999999999">
      <c r="H36" s="593"/>
      <c r="I36" s="1359"/>
      <c r="M36" s="2341" t="s">
        <v>2258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49248-75A5-E4FC-928B-F06CF1C94D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811A2-6C87-168C-988B-106CEF85C9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4EF0E-475D-8342-6AE4-2BBDBD3B0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9A4E-BA1A-B9FE-20DC-5EABEE8D39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42E4E-C4C8-BC77-C4BB-608C89C2E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5F77E-0389-1A1D-49FB-617B9E35A1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6EAB1-0794-BEEF-65F7-7BF1D2358D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12808-B3BD-F3BD-4CE6-31229575BE4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8507A-8B8E-A78C-6522-5EF16AF7D013}"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2259</v>
      </c>
      <c r="B1" s="2672" t="s">
        <v>2260</v>
      </c>
      <c r="C1" s="2673" t="s">
        <v>2261</v>
      </c>
      <c r="D1" s="2674"/>
      <c r="E1" s="892" t="s">
        <v>2262</v>
      </c>
    </row>
    <row customHeight="1" ht="11.25">
      <c r="A2" s="2675"/>
      <c r="B2" s="821" t="s">
        <v>26</v>
      </c>
      <c r="C2" s="809"/>
      <c r="D2" s="820"/>
      <c r="E2" s="892"/>
    </row>
    <row customHeight="1" ht="11.25">
      <c r="A3" s="2676"/>
      <c r="B3" s="2677" t="s">
        <v>33</v>
      </c>
      <c r="C3" s="809"/>
      <c r="D3" s="820"/>
      <c r="E3" s="892"/>
    </row>
    <row customHeight="1" ht="11.25">
      <c r="A4" s="2678"/>
      <c r="B4" s="822" t="s">
        <v>1687</v>
      </c>
      <c r="C4" s="809"/>
      <c r="D4" s="820"/>
      <c r="E4" s="892"/>
    </row>
    <row customHeight="1" ht="11.25">
      <c r="A5" s="2679"/>
      <c r="B5" s="822" t="s">
        <v>1681</v>
      </c>
      <c r="C5" s="2680" t="s">
        <v>2026</v>
      </c>
      <c r="D5" s="2681" t="s">
        <v>2263</v>
      </c>
      <c r="E5" s="892"/>
    </row>
    <row s="2910" customFormat="1" customHeight="1" ht="11.25">
      <c r="A6" s="2682"/>
      <c r="B6" s="822" t="s">
        <v>1691</v>
      </c>
      <c r="C6" s="809"/>
      <c r="D6" s="820"/>
      <c r="E6" s="892"/>
    </row>
    <row customHeight="1" ht="11.25">
      <c r="A7" s="2683"/>
      <c r="B7" s="822" t="s">
        <v>1699</v>
      </c>
      <c r="C7" s="809"/>
      <c r="D7" s="820"/>
      <c r="E7" s="892"/>
    </row>
    <row customHeight="1" ht="11.25">
      <c r="A8" s="812"/>
      <c r="B8" s="822" t="s">
        <v>1694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57862-E7C2-2B28-4D9C-82A0BCB0C8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1C417-60C9-A1BF-DBD7-10E79D291C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8501C-223B-75BE-07AA-DA1A03E012FB}"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2264</v>
      </c>
      <c r="B1" s="124" t="s">
        <v>2265</v>
      </c>
      <c r="C1" s="124" t="s">
        <v>2266</v>
      </c>
      <c r="D1" s="124" t="s">
        <v>2267</v>
      </c>
      <c r="E1" s="124" t="s">
        <v>2268</v>
      </c>
      <c r="F1" s="124" t="s">
        <v>2269</v>
      </c>
      <c r="G1" s="124" t="s">
        <v>2270</v>
      </c>
      <c r="H1" s="124" t="s">
        <v>2271</v>
      </c>
      <c r="I1" s="124" t="s">
        <v>2272</v>
      </c>
    </row>
    <row customHeight="1" ht="11.25">
      <c r="A2" s="5285" t="s">
        <v>2273</v>
      </c>
      <c r="B2" s="5285" t="s">
        <v>16</v>
      </c>
      <c r="C2" s="5285" t="s">
        <v>2274</v>
      </c>
      <c r="D2" s="5285" t="s">
        <v>2275</v>
      </c>
      <c r="E2" s="5285" t="s">
        <v>2276</v>
      </c>
      <c r="F2" s="5285" t="s">
        <v>2277</v>
      </c>
      <c r="G2" s="5285" t="s">
        <v>2278</v>
      </c>
      <c r="H2" s="5285" t="s">
        <v>28</v>
      </c>
      <c r="I2" s="5285" t="s">
        <v>811</v>
      </c>
    </row>
    <row customHeight="1" ht="11.25">
      <c r="A3" s="5285" t="s">
        <v>2273</v>
      </c>
      <c r="B3" s="5285" t="s">
        <v>16</v>
      </c>
      <c r="C3" s="5285" t="s">
        <v>2279</v>
      </c>
      <c r="D3" s="5285" t="s">
        <v>2275</v>
      </c>
      <c r="E3" s="5285" t="s">
        <v>2276</v>
      </c>
      <c r="F3" s="5285" t="s">
        <v>2280</v>
      </c>
      <c r="G3" s="5285" t="s">
        <v>2281</v>
      </c>
      <c r="H3" s="5285" t="s">
        <v>28</v>
      </c>
      <c r="I3" s="5285" t="s">
        <v>811</v>
      </c>
    </row>
    <row customHeight="1" ht="11.25">
      <c r="A4" s="5285" t="s">
        <v>2273</v>
      </c>
      <c r="B4" s="5285" t="s">
        <v>16</v>
      </c>
      <c r="C4" s="5285" t="s">
        <v>2282</v>
      </c>
      <c r="D4" s="5285" t="s">
        <v>2283</v>
      </c>
      <c r="E4" s="5285" t="s">
        <v>2284</v>
      </c>
      <c r="F4" s="5285" t="s">
        <v>2285</v>
      </c>
      <c r="G4" s="5285" t="s">
        <v>28</v>
      </c>
      <c r="H4" s="5285" t="s">
        <v>28</v>
      </c>
      <c r="I4" s="5285" t="s">
        <v>811</v>
      </c>
    </row>
    <row customHeight="1" ht="11.25">
      <c r="A5" s="5285" t="s">
        <v>2273</v>
      </c>
      <c r="B5" s="5285" t="s">
        <v>16</v>
      </c>
      <c r="C5" s="5285" t="s">
        <v>2286</v>
      </c>
      <c r="D5" s="5285" t="s">
        <v>2287</v>
      </c>
      <c r="E5" s="5285" t="s">
        <v>2288</v>
      </c>
      <c r="F5" s="5285" t="s">
        <v>53</v>
      </c>
      <c r="G5" s="5285" t="s">
        <v>2289</v>
      </c>
      <c r="H5" s="5285" t="s">
        <v>28</v>
      </c>
      <c r="I5" s="5285" t="s">
        <v>811</v>
      </c>
    </row>
    <row customHeight="1" ht="11.25">
      <c r="A6" s="5285" t="s">
        <v>2273</v>
      </c>
      <c r="B6" s="5285" t="s">
        <v>16</v>
      </c>
      <c r="C6" s="5285" t="s">
        <v>2290</v>
      </c>
      <c r="D6" s="5285" t="s">
        <v>2291</v>
      </c>
      <c r="E6" s="5285" t="s">
        <v>2292</v>
      </c>
      <c r="F6" s="5285" t="s">
        <v>2293</v>
      </c>
      <c r="G6" s="5285" t="s">
        <v>28</v>
      </c>
      <c r="H6" s="5285" t="s">
        <v>28</v>
      </c>
      <c r="I6" s="5285" t="s">
        <v>811</v>
      </c>
    </row>
    <row customHeight="1" ht="11.25">
      <c r="A7" s="5285" t="s">
        <v>2273</v>
      </c>
      <c r="B7" s="5285" t="s">
        <v>16</v>
      </c>
      <c r="C7" s="5285" t="s">
        <v>2294</v>
      </c>
      <c r="D7" s="5285" t="s">
        <v>2295</v>
      </c>
      <c r="E7" s="5285" t="s">
        <v>2296</v>
      </c>
      <c r="F7" s="5285" t="s">
        <v>2293</v>
      </c>
      <c r="G7" s="5285" t="s">
        <v>2297</v>
      </c>
      <c r="H7" s="5285" t="s">
        <v>28</v>
      </c>
      <c r="I7" s="5285" t="s">
        <v>811</v>
      </c>
    </row>
    <row customHeight="1" ht="11.25">
      <c r="A8" s="5285" t="s">
        <v>2273</v>
      </c>
      <c r="B8" s="5285" t="s">
        <v>16</v>
      </c>
      <c r="C8" s="5285" t="s">
        <v>2298</v>
      </c>
      <c r="D8" s="5285" t="s">
        <v>2299</v>
      </c>
      <c r="E8" s="5285" t="s">
        <v>2300</v>
      </c>
      <c r="F8" s="5285" t="s">
        <v>2301</v>
      </c>
      <c r="G8" s="5285" t="s">
        <v>28</v>
      </c>
      <c r="H8" s="5285" t="s">
        <v>28</v>
      </c>
      <c r="I8" s="5285" t="s">
        <v>811</v>
      </c>
    </row>
    <row customHeight="1" ht="11.25">
      <c r="A9" s="5285" t="s">
        <v>2273</v>
      </c>
      <c r="B9" s="5285" t="s">
        <v>16</v>
      </c>
      <c r="C9" s="5285" t="s">
        <v>2302</v>
      </c>
      <c r="D9" s="5285" t="s">
        <v>2303</v>
      </c>
      <c r="E9" s="5285" t="s">
        <v>2304</v>
      </c>
      <c r="F9" s="5285" t="s">
        <v>53</v>
      </c>
      <c r="G9" s="5285" t="s">
        <v>28</v>
      </c>
      <c r="H9" s="5285" t="s">
        <v>28</v>
      </c>
      <c r="I9" s="5285" t="s">
        <v>811</v>
      </c>
    </row>
    <row customHeight="1" ht="11.25">
      <c r="A10" s="5285" t="s">
        <v>2273</v>
      </c>
      <c r="B10" s="5285" t="s">
        <v>16</v>
      </c>
      <c r="C10" s="5285" t="s">
        <v>2305</v>
      </c>
      <c r="D10" s="5285" t="s">
        <v>2306</v>
      </c>
      <c r="E10" s="5285" t="s">
        <v>2307</v>
      </c>
      <c r="F10" s="5285" t="s">
        <v>53</v>
      </c>
      <c r="G10" s="5285" t="s">
        <v>2308</v>
      </c>
      <c r="H10" s="5285" t="s">
        <v>28</v>
      </c>
      <c r="I10" s="5285" t="s">
        <v>811</v>
      </c>
    </row>
    <row customHeight="1" ht="11.25">
      <c r="A11" s="5285" t="s">
        <v>2273</v>
      </c>
      <c r="B11" s="5285" t="s">
        <v>16</v>
      </c>
      <c r="C11" s="5285" t="s">
        <v>13</v>
      </c>
      <c r="D11" s="5285" t="s">
        <v>48</v>
      </c>
      <c r="E11" s="5285" t="s">
        <v>51</v>
      </c>
      <c r="F11" s="5285" t="s">
        <v>53</v>
      </c>
      <c r="G11" s="5285" t="s">
        <v>28</v>
      </c>
      <c r="H11" s="5285" t="s">
        <v>28</v>
      </c>
      <c r="I11" s="5285" t="s">
        <v>811</v>
      </c>
    </row>
    <row customHeight="1" ht="11.25">
      <c r="A12" s="5285" t="s">
        <v>2273</v>
      </c>
      <c r="B12" s="5285" t="s">
        <v>16</v>
      </c>
      <c r="C12" s="5285" t="s">
        <v>2309</v>
      </c>
      <c r="D12" s="5285" t="s">
        <v>2310</v>
      </c>
      <c r="E12" s="5285" t="s">
        <v>2311</v>
      </c>
      <c r="F12" s="5285" t="s">
        <v>2312</v>
      </c>
      <c r="G12" s="5285" t="s">
        <v>28</v>
      </c>
      <c r="H12" s="5285" t="s">
        <v>28</v>
      </c>
      <c r="I12" s="5285" t="s">
        <v>811</v>
      </c>
    </row>
    <row customHeight="1" ht="11.25">
      <c r="A13" s="5285" t="s">
        <v>2273</v>
      </c>
      <c r="B13" s="5285" t="s">
        <v>16</v>
      </c>
      <c r="C13" s="5285" t="s">
        <v>2313</v>
      </c>
      <c r="D13" s="5285" t="s">
        <v>2314</v>
      </c>
      <c r="E13" s="5285" t="s">
        <v>2315</v>
      </c>
      <c r="F13" s="5285" t="s">
        <v>2316</v>
      </c>
      <c r="G13" s="5285" t="s">
        <v>2317</v>
      </c>
      <c r="H13" s="5285" t="s">
        <v>28</v>
      </c>
      <c r="I13" s="5285" t="s">
        <v>811</v>
      </c>
    </row>
    <row customHeight="1" ht="11.25">
      <c r="A14" s="5285" t="s">
        <v>2273</v>
      </c>
      <c r="B14" s="5285" t="s">
        <v>16</v>
      </c>
      <c r="C14" s="5285" t="s">
        <v>2318</v>
      </c>
      <c r="D14" s="5285" t="s">
        <v>2319</v>
      </c>
      <c r="E14" s="5285" t="s">
        <v>2320</v>
      </c>
      <c r="F14" s="5285" t="s">
        <v>2321</v>
      </c>
      <c r="G14" s="5285" t="s">
        <v>28</v>
      </c>
      <c r="H14" s="5285" t="s">
        <v>28</v>
      </c>
      <c r="I14" s="5285" t="s">
        <v>811</v>
      </c>
    </row>
    <row customHeight="1" ht="11.25">
      <c r="A15" s="5285" t="s">
        <v>2273</v>
      </c>
      <c r="B15" s="5285" t="s">
        <v>16</v>
      </c>
      <c r="C15" s="5285" t="s">
        <v>2322</v>
      </c>
      <c r="D15" s="5285" t="s">
        <v>2323</v>
      </c>
      <c r="E15" s="5285" t="s">
        <v>2324</v>
      </c>
      <c r="F15" s="5285" t="s">
        <v>2325</v>
      </c>
      <c r="G15" s="5285" t="s">
        <v>2326</v>
      </c>
      <c r="H15" s="5285" t="s">
        <v>28</v>
      </c>
      <c r="I15" s="5285" t="s">
        <v>811</v>
      </c>
    </row>
    <row customHeight="1" ht="11.25">
      <c r="A16" s="5285" t="s">
        <v>2273</v>
      </c>
      <c r="B16" s="5285" t="s">
        <v>16</v>
      </c>
      <c r="C16" s="5285" t="s">
        <v>2327</v>
      </c>
      <c r="D16" s="5285" t="s">
        <v>2328</v>
      </c>
      <c r="E16" s="5285" t="s">
        <v>2329</v>
      </c>
      <c r="F16" s="5285" t="s">
        <v>2330</v>
      </c>
      <c r="G16" s="5285" t="s">
        <v>28</v>
      </c>
      <c r="H16" s="5285" t="s">
        <v>28</v>
      </c>
      <c r="I16" s="5285" t="s">
        <v>811</v>
      </c>
    </row>
    <row customHeight="1" ht="11.25">
      <c r="A17" s="5285" t="s">
        <v>2273</v>
      </c>
      <c r="B17" s="5285" t="s">
        <v>16</v>
      </c>
      <c r="C17" s="5285" t="s">
        <v>2331</v>
      </c>
      <c r="D17" s="5285" t="s">
        <v>2332</v>
      </c>
      <c r="E17" s="5285" t="s">
        <v>2333</v>
      </c>
      <c r="F17" s="5285" t="s">
        <v>53</v>
      </c>
      <c r="G17" s="5285" t="s">
        <v>2334</v>
      </c>
      <c r="H17" s="5285" t="s">
        <v>28</v>
      </c>
      <c r="I17" s="5285" t="s">
        <v>811</v>
      </c>
    </row>
    <row customHeight="1" ht="11.25">
      <c r="A18" s="5285" t="s">
        <v>2273</v>
      </c>
      <c r="B18" s="5285" t="s">
        <v>16</v>
      </c>
      <c r="C18" s="5285" t="s">
        <v>2335</v>
      </c>
      <c r="D18" s="5285" t="s">
        <v>2336</v>
      </c>
      <c r="E18" s="5285" t="s">
        <v>2337</v>
      </c>
      <c r="F18" s="5285" t="s">
        <v>2338</v>
      </c>
      <c r="G18" s="5285" t="s">
        <v>28</v>
      </c>
      <c r="H18" s="5285" t="s">
        <v>28</v>
      </c>
      <c r="I18" s="5285" t="s">
        <v>811</v>
      </c>
    </row>
    <row customHeight="1" ht="11.25">
      <c r="A19" s="5285" t="s">
        <v>2273</v>
      </c>
      <c r="B19" s="5285" t="s">
        <v>16</v>
      </c>
      <c r="C19" s="5285" t="s">
        <v>2339</v>
      </c>
      <c r="D19" s="5285" t="s">
        <v>2340</v>
      </c>
      <c r="E19" s="5285" t="s">
        <v>2341</v>
      </c>
      <c r="F19" s="5285" t="s">
        <v>53</v>
      </c>
      <c r="G19" s="5285" t="s">
        <v>28</v>
      </c>
      <c r="H19" s="5285" t="s">
        <v>28</v>
      </c>
      <c r="I19" s="5285" t="s">
        <v>811</v>
      </c>
    </row>
    <row customHeight="1" ht="11.25">
      <c r="A20" s="5285" t="s">
        <v>2273</v>
      </c>
      <c r="B20" s="5285" t="s">
        <v>16</v>
      </c>
      <c r="C20" s="5285" t="s">
        <v>2342</v>
      </c>
      <c r="D20" s="5285" t="s">
        <v>2343</v>
      </c>
      <c r="E20" s="5285" t="s">
        <v>2344</v>
      </c>
      <c r="F20" s="5285" t="s">
        <v>53</v>
      </c>
      <c r="G20" s="5285" t="s">
        <v>2345</v>
      </c>
      <c r="H20" s="5285" t="s">
        <v>28</v>
      </c>
      <c r="I20" s="5285" t="s">
        <v>811</v>
      </c>
    </row>
    <row customHeight="1" ht="11.25">
      <c r="A21" s="5285" t="s">
        <v>2273</v>
      </c>
      <c r="B21" s="5285" t="s">
        <v>16</v>
      </c>
      <c r="C21" s="5285" t="s">
        <v>2346</v>
      </c>
      <c r="D21" s="5285" t="s">
        <v>2347</v>
      </c>
      <c r="E21" s="5285" t="s">
        <v>2348</v>
      </c>
      <c r="F21" s="5285" t="s">
        <v>2349</v>
      </c>
      <c r="G21" s="5285" t="s">
        <v>28</v>
      </c>
      <c r="H21" s="5285" t="s">
        <v>28</v>
      </c>
      <c r="I21" s="5285" t="s">
        <v>811</v>
      </c>
    </row>
    <row customHeight="1" ht="11.25">
      <c r="A22" s="5285" t="s">
        <v>2273</v>
      </c>
      <c r="B22" s="5285" t="s">
        <v>16</v>
      </c>
      <c r="C22" s="5285" t="s">
        <v>28</v>
      </c>
      <c r="D22" s="5285" t="s">
        <v>2350</v>
      </c>
      <c r="E22" s="5285" t="s">
        <v>2351</v>
      </c>
      <c r="F22" s="5285" t="s">
        <v>53</v>
      </c>
      <c r="G22" s="5285" t="s">
        <v>28</v>
      </c>
      <c r="H22" s="5285" t="s">
        <v>28</v>
      </c>
      <c r="I22" s="5285" t="s">
        <v>811</v>
      </c>
    </row>
    <row customHeight="1" ht="11.25">
      <c r="A23" s="5285" t="s">
        <v>2273</v>
      </c>
      <c r="B23" s="5285" t="s">
        <v>16</v>
      </c>
      <c r="C23" s="5285" t="s">
        <v>2352</v>
      </c>
      <c r="D23" s="5285" t="s">
        <v>2353</v>
      </c>
      <c r="E23" s="5285" t="s">
        <v>2354</v>
      </c>
      <c r="F23" s="5285" t="s">
        <v>2355</v>
      </c>
      <c r="G23" s="5285" t="s">
        <v>28</v>
      </c>
      <c r="H23" s="5285" t="s">
        <v>28</v>
      </c>
      <c r="I23" s="5285" t="s">
        <v>811</v>
      </c>
    </row>
    <row customHeight="1" ht="11.25">
      <c r="A24" s="5285" t="s">
        <v>2273</v>
      </c>
      <c r="B24" s="5285" t="s">
        <v>16</v>
      </c>
      <c r="C24" s="5285" t="s">
        <v>2356</v>
      </c>
      <c r="D24" s="5285" t="s">
        <v>2357</v>
      </c>
      <c r="E24" s="5285" t="s">
        <v>2358</v>
      </c>
      <c r="F24" s="5285" t="s">
        <v>2285</v>
      </c>
      <c r="G24" s="5285" t="s">
        <v>28</v>
      </c>
      <c r="H24" s="5285" t="s">
        <v>28</v>
      </c>
      <c r="I24" s="5285" t="s">
        <v>811</v>
      </c>
    </row>
    <row customHeight="1" ht="11.25">
      <c r="A25" s="5285" t="s">
        <v>2273</v>
      </c>
      <c r="B25" s="5285" t="s">
        <v>16</v>
      </c>
      <c r="C25" s="5285" t="s">
        <v>2359</v>
      </c>
      <c r="D25" s="5285" t="s">
        <v>2360</v>
      </c>
      <c r="E25" s="5285" t="s">
        <v>2361</v>
      </c>
      <c r="F25" s="5285" t="s">
        <v>2355</v>
      </c>
      <c r="G25" s="5285" t="s">
        <v>2362</v>
      </c>
      <c r="H25" s="5285" t="s">
        <v>28</v>
      </c>
      <c r="I25" s="5285" t="s">
        <v>811</v>
      </c>
    </row>
    <row customHeight="1" ht="11.25">
      <c r="A26" s="5285" t="s">
        <v>2273</v>
      </c>
      <c r="B26" s="5285" t="s">
        <v>16</v>
      </c>
      <c r="C26" s="5285" t="s">
        <v>2363</v>
      </c>
      <c r="D26" s="5285" t="s">
        <v>2364</v>
      </c>
      <c r="E26" s="5285" t="s">
        <v>2365</v>
      </c>
      <c r="F26" s="5285" t="s">
        <v>2355</v>
      </c>
      <c r="G26" s="5285" t="s">
        <v>2366</v>
      </c>
      <c r="H26" s="5285" t="s">
        <v>28</v>
      </c>
      <c r="I26" s="5285" t="s">
        <v>811</v>
      </c>
    </row>
    <row customHeight="1" ht="11.25">
      <c r="A27" s="5285" t="s">
        <v>2273</v>
      </c>
      <c r="B27" s="5285" t="s">
        <v>16</v>
      </c>
      <c r="C27" s="5285" t="s">
        <v>2367</v>
      </c>
      <c r="D27" s="5285" t="s">
        <v>2368</v>
      </c>
      <c r="E27" s="5285" t="s">
        <v>2369</v>
      </c>
      <c r="F27" s="5285" t="s">
        <v>2370</v>
      </c>
      <c r="G27" s="5285" t="s">
        <v>2371</v>
      </c>
      <c r="H27" s="5285" t="s">
        <v>28</v>
      </c>
      <c r="I27" s="5285" t="s">
        <v>811</v>
      </c>
    </row>
    <row customHeight="1" ht="11.25">
      <c r="A28" s="5285" t="s">
        <v>2273</v>
      </c>
      <c r="B28" s="5285" t="s">
        <v>16</v>
      </c>
      <c r="C28" s="5285" t="s">
        <v>2372</v>
      </c>
      <c r="D28" s="5285" t="s">
        <v>2373</v>
      </c>
      <c r="E28" s="5285" t="s">
        <v>2374</v>
      </c>
      <c r="F28" s="5285" t="s">
        <v>2375</v>
      </c>
      <c r="G28" s="5285" t="s">
        <v>28</v>
      </c>
      <c r="H28" s="5285" t="s">
        <v>28</v>
      </c>
      <c r="I28" s="5285" t="s">
        <v>811</v>
      </c>
    </row>
    <row customHeight="1" ht="11.25">
      <c r="A29" s="5285" t="s">
        <v>2273</v>
      </c>
      <c r="B29" s="5285" t="s">
        <v>16</v>
      </c>
      <c r="C29" s="5285" t="s">
        <v>2376</v>
      </c>
      <c r="D29" s="5285" t="s">
        <v>2377</v>
      </c>
      <c r="E29" s="5285" t="s">
        <v>2378</v>
      </c>
      <c r="F29" s="5285" t="s">
        <v>2316</v>
      </c>
      <c r="G29" s="5285" t="s">
        <v>28</v>
      </c>
      <c r="H29" s="5285" t="s">
        <v>28</v>
      </c>
      <c r="I29" s="5285" t="s">
        <v>811</v>
      </c>
    </row>
    <row customHeight="1" ht="11.25">
      <c r="A30" s="5285" t="s">
        <v>2273</v>
      </c>
      <c r="B30" s="5285" t="s">
        <v>16</v>
      </c>
      <c r="C30" s="5285" t="s">
        <v>2379</v>
      </c>
      <c r="D30" s="5285" t="s">
        <v>2380</v>
      </c>
      <c r="E30" s="5285" t="s">
        <v>2381</v>
      </c>
      <c r="F30" s="5285" t="s">
        <v>2382</v>
      </c>
      <c r="G30" s="5285" t="s">
        <v>28</v>
      </c>
      <c r="H30" s="5285" t="s">
        <v>28</v>
      </c>
      <c r="I30" s="5285" t="s">
        <v>811</v>
      </c>
    </row>
    <row customHeight="1" ht="11.25">
      <c r="A31" s="5285" t="s">
        <v>2273</v>
      </c>
      <c r="B31" s="5285" t="s">
        <v>16</v>
      </c>
      <c r="C31" s="5285" t="s">
        <v>2383</v>
      </c>
      <c r="D31" s="5285" t="s">
        <v>2384</v>
      </c>
      <c r="E31" s="5285" t="s">
        <v>2385</v>
      </c>
      <c r="F31" s="5285" t="s">
        <v>2386</v>
      </c>
      <c r="G31" s="5285" t="s">
        <v>28</v>
      </c>
      <c r="H31" s="5285" t="s">
        <v>28</v>
      </c>
      <c r="I31" s="5285" t="s">
        <v>811</v>
      </c>
    </row>
    <row customHeight="1" ht="11.25">
      <c r="A32" s="5285" t="s">
        <v>2273</v>
      </c>
      <c r="B32" s="5285" t="s">
        <v>16</v>
      </c>
      <c r="C32" s="5285" t="s">
        <v>2387</v>
      </c>
      <c r="D32" s="5285" t="s">
        <v>2388</v>
      </c>
      <c r="E32" s="5285" t="s">
        <v>2389</v>
      </c>
      <c r="F32" s="5285" t="s">
        <v>2285</v>
      </c>
      <c r="G32" s="5285" t="s">
        <v>28</v>
      </c>
      <c r="H32" s="5285" t="s">
        <v>28</v>
      </c>
      <c r="I32" s="5285" t="s">
        <v>811</v>
      </c>
    </row>
    <row customHeight="1" ht="11.25">
      <c r="A33" s="5285" t="s">
        <v>2273</v>
      </c>
      <c r="B33" s="5285" t="s">
        <v>16</v>
      </c>
      <c r="C33" s="5285" t="s">
        <v>2390</v>
      </c>
      <c r="D33" s="5285" t="s">
        <v>2391</v>
      </c>
      <c r="E33" s="5285" t="s">
        <v>2392</v>
      </c>
      <c r="F33" s="5285" t="s">
        <v>2325</v>
      </c>
      <c r="G33" s="5285" t="s">
        <v>28</v>
      </c>
      <c r="H33" s="5285" t="s">
        <v>28</v>
      </c>
      <c r="I33" s="5285" t="s">
        <v>811</v>
      </c>
    </row>
    <row customHeight="1" ht="11.25">
      <c r="A34" s="5285" t="s">
        <v>2273</v>
      </c>
      <c r="B34" s="5285" t="s">
        <v>16</v>
      </c>
      <c r="C34" s="5285" t="s">
        <v>2393</v>
      </c>
      <c r="D34" s="5285" t="s">
        <v>2394</v>
      </c>
      <c r="E34" s="5285" t="s">
        <v>2395</v>
      </c>
      <c r="F34" s="5285" t="s">
        <v>2285</v>
      </c>
      <c r="G34" s="5285" t="s">
        <v>28</v>
      </c>
      <c r="H34" s="5285" t="s">
        <v>28</v>
      </c>
      <c r="I34" s="5285" t="s">
        <v>811</v>
      </c>
    </row>
    <row customHeight="1" ht="11.25">
      <c r="A35" s="5285" t="s">
        <v>2273</v>
      </c>
      <c r="B35" s="5285" t="s">
        <v>16</v>
      </c>
      <c r="C35" s="5285" t="s">
        <v>2396</v>
      </c>
      <c r="D35" s="5285" t="s">
        <v>2397</v>
      </c>
      <c r="E35" s="5285" t="s">
        <v>2398</v>
      </c>
      <c r="F35" s="5285" t="s">
        <v>53</v>
      </c>
      <c r="G35" s="5285" t="s">
        <v>28</v>
      </c>
      <c r="H35" s="5285" t="s">
        <v>28</v>
      </c>
      <c r="I35" s="5285" t="s">
        <v>811</v>
      </c>
    </row>
    <row customHeight="1" ht="11.25">
      <c r="A36" s="5285" t="s">
        <v>2273</v>
      </c>
      <c r="B36" s="5285" t="s">
        <v>16</v>
      </c>
      <c r="C36" s="5285" t="s">
        <v>2399</v>
      </c>
      <c r="D36" s="5285" t="s">
        <v>2400</v>
      </c>
      <c r="E36" s="5285" t="s">
        <v>2401</v>
      </c>
      <c r="F36" s="5285" t="s">
        <v>2370</v>
      </c>
      <c r="G36" s="5285" t="s">
        <v>28</v>
      </c>
      <c r="H36" s="5285" t="s">
        <v>28</v>
      </c>
      <c r="I36" s="5285" t="s">
        <v>811</v>
      </c>
    </row>
    <row customHeight="1" ht="11.25">
      <c r="A37" s="5285" t="s">
        <v>2273</v>
      </c>
      <c r="B37" s="5285" t="s">
        <v>16</v>
      </c>
      <c r="C37" s="5285" t="s">
        <v>2402</v>
      </c>
      <c r="D37" s="5285" t="s">
        <v>2403</v>
      </c>
      <c r="E37" s="5285" t="s">
        <v>2404</v>
      </c>
      <c r="F37" s="5285" t="s">
        <v>2370</v>
      </c>
      <c r="G37" s="5285" t="s">
        <v>2405</v>
      </c>
      <c r="H37" s="5285" t="s">
        <v>28</v>
      </c>
      <c r="I37" s="5285" t="s">
        <v>811</v>
      </c>
    </row>
    <row customHeight="1" ht="11.25">
      <c r="A38" s="5285" t="s">
        <v>2273</v>
      </c>
      <c r="B38" s="5285" t="s">
        <v>16</v>
      </c>
      <c r="C38" s="5285" t="s">
        <v>2406</v>
      </c>
      <c r="D38" s="5285" t="s">
        <v>2407</v>
      </c>
      <c r="E38" s="5285" t="s">
        <v>2408</v>
      </c>
      <c r="F38" s="5285" t="s">
        <v>2409</v>
      </c>
      <c r="G38" s="5285" t="s">
        <v>28</v>
      </c>
      <c r="H38" s="5285" t="s">
        <v>28</v>
      </c>
      <c r="I38" s="5285" t="s">
        <v>811</v>
      </c>
    </row>
    <row customHeight="1" ht="11.25">
      <c r="A39" s="5285" t="s">
        <v>2273</v>
      </c>
      <c r="B39" s="5285" t="s">
        <v>16</v>
      </c>
      <c r="C39" s="5285" t="s">
        <v>2410</v>
      </c>
      <c r="D39" s="5285" t="s">
        <v>2411</v>
      </c>
      <c r="E39" s="5285" t="s">
        <v>2412</v>
      </c>
      <c r="F39" s="5285" t="s">
        <v>2355</v>
      </c>
      <c r="G39" s="5285" t="s">
        <v>28</v>
      </c>
      <c r="H39" s="5285" t="s">
        <v>28</v>
      </c>
      <c r="I39" s="5285" t="s">
        <v>811</v>
      </c>
    </row>
    <row customHeight="1" ht="11.25">
      <c r="A40" s="5285" t="s">
        <v>2273</v>
      </c>
      <c r="B40" s="5285" t="s">
        <v>16</v>
      </c>
      <c r="C40" s="5285" t="s">
        <v>2413</v>
      </c>
      <c r="D40" s="5285" t="s">
        <v>2414</v>
      </c>
      <c r="E40" s="5285" t="s">
        <v>2415</v>
      </c>
      <c r="F40" s="5285" t="s">
        <v>2285</v>
      </c>
      <c r="G40" s="5285" t="s">
        <v>28</v>
      </c>
      <c r="H40" s="5285" t="s">
        <v>28</v>
      </c>
      <c r="I40" s="5285" t="s">
        <v>811</v>
      </c>
    </row>
    <row customHeight="1" ht="11.25">
      <c r="A41" s="5285" t="s">
        <v>2273</v>
      </c>
      <c r="B41" s="5285" t="s">
        <v>16</v>
      </c>
      <c r="C41" s="5285" t="s">
        <v>2416</v>
      </c>
      <c r="D41" s="5285" t="s">
        <v>2417</v>
      </c>
      <c r="E41" s="5285" t="s">
        <v>2418</v>
      </c>
      <c r="F41" s="5285" t="s">
        <v>2325</v>
      </c>
      <c r="G41" s="5285" t="s">
        <v>28</v>
      </c>
      <c r="H41" s="5285" t="s">
        <v>28</v>
      </c>
      <c r="I41" s="5285" t="s">
        <v>811</v>
      </c>
    </row>
    <row customHeight="1" ht="11.25">
      <c r="A42" s="5285" t="s">
        <v>2273</v>
      </c>
      <c r="B42" s="5285" t="s">
        <v>16</v>
      </c>
      <c r="C42" s="5285" t="s">
        <v>2419</v>
      </c>
      <c r="D42" s="5285" t="s">
        <v>2420</v>
      </c>
      <c r="E42" s="5285" t="s">
        <v>2421</v>
      </c>
      <c r="F42" s="5285" t="s">
        <v>2422</v>
      </c>
      <c r="G42" s="5285" t="s">
        <v>28</v>
      </c>
      <c r="H42" s="5285" t="s">
        <v>28</v>
      </c>
      <c r="I42" s="5285" t="s">
        <v>811</v>
      </c>
    </row>
    <row customHeight="1" ht="11.25">
      <c r="A43" s="5285" t="s">
        <v>2273</v>
      </c>
      <c r="B43" s="5285" t="s">
        <v>16</v>
      </c>
      <c r="C43" s="5285" t="s">
        <v>2423</v>
      </c>
      <c r="D43" s="5285" t="s">
        <v>2424</v>
      </c>
      <c r="E43" s="5285" t="s">
        <v>2425</v>
      </c>
      <c r="F43" s="5285" t="s">
        <v>2285</v>
      </c>
      <c r="G43" s="5285" t="s">
        <v>2426</v>
      </c>
      <c r="H43" s="5285" t="s">
        <v>28</v>
      </c>
      <c r="I43" s="5285" t="s">
        <v>811</v>
      </c>
    </row>
    <row customHeight="1" ht="11.25">
      <c r="A44" s="5285" t="s">
        <v>2273</v>
      </c>
      <c r="B44" s="5285" t="s">
        <v>16</v>
      </c>
      <c r="C44" s="5285" t="s">
        <v>2427</v>
      </c>
      <c r="D44" s="5285" t="s">
        <v>2428</v>
      </c>
      <c r="E44" s="5285" t="s">
        <v>2429</v>
      </c>
      <c r="F44" s="5285" t="s">
        <v>2370</v>
      </c>
      <c r="G44" s="5285" t="s">
        <v>2430</v>
      </c>
      <c r="H44" s="5285" t="s">
        <v>28</v>
      </c>
      <c r="I44" s="5285" t="s">
        <v>811</v>
      </c>
    </row>
    <row customHeight="1" ht="11.25">
      <c r="A45" s="5285" t="s">
        <v>2273</v>
      </c>
      <c r="B45" s="5285" t="s">
        <v>16</v>
      </c>
      <c r="C45" s="5285" t="s">
        <v>2431</v>
      </c>
      <c r="D45" s="5285" t="s">
        <v>2432</v>
      </c>
      <c r="E45" s="5285" t="s">
        <v>2433</v>
      </c>
      <c r="F45" s="5285" t="s">
        <v>2285</v>
      </c>
      <c r="G45" s="5285" t="s">
        <v>28</v>
      </c>
      <c r="H45" s="5285" t="s">
        <v>28</v>
      </c>
      <c r="I45" s="5285" t="s">
        <v>811</v>
      </c>
    </row>
    <row customHeight="1" ht="11.25">
      <c r="A46" s="5285" t="s">
        <v>2273</v>
      </c>
      <c r="B46" s="5285" t="s">
        <v>16</v>
      </c>
      <c r="C46" s="5285" t="s">
        <v>2434</v>
      </c>
      <c r="D46" s="5285" t="s">
        <v>2435</v>
      </c>
      <c r="E46" s="5285" t="s">
        <v>2436</v>
      </c>
      <c r="F46" s="5285" t="s">
        <v>2437</v>
      </c>
      <c r="G46" s="5285" t="s">
        <v>2438</v>
      </c>
      <c r="H46" s="5285" t="s">
        <v>28</v>
      </c>
      <c r="I46" s="5285" t="s">
        <v>811</v>
      </c>
    </row>
    <row customHeight="1" ht="11.25">
      <c r="A47" s="5285" t="s">
        <v>2273</v>
      </c>
      <c r="B47" s="5285" t="s">
        <v>16</v>
      </c>
      <c r="C47" s="5285" t="s">
        <v>2439</v>
      </c>
      <c r="D47" s="5285" t="s">
        <v>2440</v>
      </c>
      <c r="E47" s="5285" t="s">
        <v>2441</v>
      </c>
      <c r="F47" s="5285" t="s">
        <v>2442</v>
      </c>
      <c r="G47" s="5285" t="s">
        <v>2443</v>
      </c>
      <c r="H47" s="5285" t="s">
        <v>28</v>
      </c>
      <c r="I47" s="5285" t="s">
        <v>811</v>
      </c>
    </row>
    <row customHeight="1" ht="11.25">
      <c r="A48" s="5285" t="s">
        <v>2273</v>
      </c>
      <c r="B48" s="5285" t="s">
        <v>16</v>
      </c>
      <c r="C48" s="5285" t="s">
        <v>2444</v>
      </c>
      <c r="D48" s="5285" t="s">
        <v>2445</v>
      </c>
      <c r="E48" s="5285" t="s">
        <v>2446</v>
      </c>
      <c r="F48" s="5285" t="s">
        <v>2447</v>
      </c>
      <c r="G48" s="5285" t="s">
        <v>28</v>
      </c>
      <c r="H48" s="5285" t="s">
        <v>28</v>
      </c>
      <c r="I48" s="5285" t="s">
        <v>811</v>
      </c>
    </row>
    <row customHeight="1" ht="11.25">
      <c r="A49" s="5285" t="s">
        <v>2273</v>
      </c>
      <c r="B49" s="5285" t="s">
        <v>16</v>
      </c>
      <c r="C49" s="5285" t="s">
        <v>2448</v>
      </c>
      <c r="D49" s="5285" t="s">
        <v>2449</v>
      </c>
      <c r="E49" s="5285" t="s">
        <v>2450</v>
      </c>
      <c r="F49" s="5285" t="s">
        <v>2285</v>
      </c>
      <c r="G49" s="5285" t="s">
        <v>28</v>
      </c>
      <c r="H49" s="5285" t="s">
        <v>28</v>
      </c>
      <c r="I49" s="5285" t="s">
        <v>811</v>
      </c>
    </row>
    <row customHeight="1" ht="11.25">
      <c r="A50" s="5285" t="s">
        <v>2273</v>
      </c>
      <c r="B50" s="5285" t="s">
        <v>16</v>
      </c>
      <c r="C50" s="5285" t="s">
        <v>2451</v>
      </c>
      <c r="D50" s="5285" t="s">
        <v>2452</v>
      </c>
      <c r="E50" s="5285" t="s">
        <v>2453</v>
      </c>
      <c r="F50" s="5285" t="s">
        <v>2285</v>
      </c>
      <c r="G50" s="5285" t="s">
        <v>28</v>
      </c>
      <c r="H50" s="5285" t="s">
        <v>28</v>
      </c>
      <c r="I50" s="5285" t="s">
        <v>811</v>
      </c>
    </row>
    <row customHeight="1" ht="11.25">
      <c r="A51" s="5285" t="s">
        <v>2273</v>
      </c>
      <c r="B51" s="5285" t="s">
        <v>16</v>
      </c>
      <c r="C51" s="5285" t="s">
        <v>2454</v>
      </c>
      <c r="D51" s="5285" t="s">
        <v>2455</v>
      </c>
      <c r="E51" s="5285" t="s">
        <v>2456</v>
      </c>
      <c r="F51" s="5285" t="s">
        <v>2457</v>
      </c>
      <c r="G51" s="5285" t="s">
        <v>2458</v>
      </c>
      <c r="H51" s="5285" t="s">
        <v>28</v>
      </c>
      <c r="I51" s="5285" t="s">
        <v>811</v>
      </c>
    </row>
    <row customHeight="1" ht="11.25">
      <c r="A52" s="5285" t="s">
        <v>2273</v>
      </c>
      <c r="B52" s="5285" t="s">
        <v>16</v>
      </c>
      <c r="C52" s="5285" t="s">
        <v>2459</v>
      </c>
      <c r="D52" s="5285" t="s">
        <v>2460</v>
      </c>
      <c r="E52" s="5285" t="s">
        <v>2461</v>
      </c>
      <c r="F52" s="5285" t="s">
        <v>2370</v>
      </c>
      <c r="G52" s="5285" t="s">
        <v>28</v>
      </c>
      <c r="H52" s="5285" t="s">
        <v>28</v>
      </c>
      <c r="I52" s="5285" t="s">
        <v>811</v>
      </c>
    </row>
    <row customHeight="1" ht="11.25">
      <c r="A53" s="5285" t="s">
        <v>2273</v>
      </c>
      <c r="B53" s="5285" t="s">
        <v>16</v>
      </c>
      <c r="C53" s="5285" t="s">
        <v>2462</v>
      </c>
      <c r="D53" s="5285" t="s">
        <v>2463</v>
      </c>
      <c r="E53" s="5285" t="s">
        <v>2464</v>
      </c>
      <c r="F53" s="5285" t="s">
        <v>2375</v>
      </c>
      <c r="G53" s="5285" t="s">
        <v>28</v>
      </c>
      <c r="H53" s="5285" t="s">
        <v>28</v>
      </c>
      <c r="I53" s="5285" t="s">
        <v>811</v>
      </c>
    </row>
    <row customHeight="1" ht="11.25">
      <c r="A54" s="5285" t="s">
        <v>2273</v>
      </c>
      <c r="B54" s="5285" t="s">
        <v>16</v>
      </c>
      <c r="C54" s="5285" t="s">
        <v>2465</v>
      </c>
      <c r="D54" s="5285" t="s">
        <v>2466</v>
      </c>
      <c r="E54" s="5285" t="s">
        <v>2467</v>
      </c>
      <c r="F54" s="5285" t="s">
        <v>2370</v>
      </c>
      <c r="G54" s="5285" t="s">
        <v>2468</v>
      </c>
      <c r="H54" s="5285" t="s">
        <v>28</v>
      </c>
      <c r="I54" s="5285" t="s">
        <v>811</v>
      </c>
    </row>
    <row customHeight="1" ht="11.25">
      <c r="A55" s="5285" t="s">
        <v>2273</v>
      </c>
      <c r="B55" s="5285" t="s">
        <v>16</v>
      </c>
      <c r="C55" s="5285" t="s">
        <v>2469</v>
      </c>
      <c r="D55" s="5285" t="s">
        <v>2470</v>
      </c>
      <c r="E55" s="5285" t="s">
        <v>2471</v>
      </c>
      <c r="F55" s="5285" t="s">
        <v>2386</v>
      </c>
      <c r="G55" s="5285" t="s">
        <v>2472</v>
      </c>
      <c r="H55" s="5285" t="s">
        <v>28</v>
      </c>
      <c r="I55" s="5285" t="s">
        <v>811</v>
      </c>
    </row>
    <row customHeight="1" ht="11.25">
      <c r="A56" s="5285" t="s">
        <v>2273</v>
      </c>
      <c r="B56" s="5285" t="s">
        <v>16</v>
      </c>
      <c r="C56" s="5285" t="s">
        <v>2473</v>
      </c>
      <c r="D56" s="5285" t="s">
        <v>2474</v>
      </c>
      <c r="E56" s="5285" t="s">
        <v>2475</v>
      </c>
      <c r="F56" s="5285" t="s">
        <v>2457</v>
      </c>
      <c r="G56" s="5285" t="s">
        <v>28</v>
      </c>
      <c r="H56" s="5285" t="s">
        <v>28</v>
      </c>
      <c r="I56" s="5285" t="s">
        <v>811</v>
      </c>
    </row>
    <row customHeight="1" ht="11.25">
      <c r="A57" s="5285" t="s">
        <v>2273</v>
      </c>
      <c r="B57" s="5285" t="s">
        <v>16</v>
      </c>
      <c r="C57" s="5285" t="s">
        <v>2476</v>
      </c>
      <c r="D57" s="5285" t="s">
        <v>2477</v>
      </c>
      <c r="E57" s="5285" t="s">
        <v>2478</v>
      </c>
      <c r="F57" s="5285" t="s">
        <v>2479</v>
      </c>
      <c r="G57" s="5285" t="s">
        <v>2480</v>
      </c>
      <c r="H57" s="5285" t="s">
        <v>28</v>
      </c>
      <c r="I57" s="5285" t="s">
        <v>811</v>
      </c>
    </row>
    <row customHeight="1" ht="11.25">
      <c r="A58" s="5285" t="s">
        <v>2273</v>
      </c>
      <c r="B58" s="5285" t="s">
        <v>16</v>
      </c>
      <c r="C58" s="5285" t="s">
        <v>2481</v>
      </c>
      <c r="D58" s="5285" t="s">
        <v>2482</v>
      </c>
      <c r="E58" s="5285" t="s">
        <v>2483</v>
      </c>
      <c r="F58" s="5285" t="s">
        <v>2484</v>
      </c>
      <c r="G58" s="5285" t="s">
        <v>28</v>
      </c>
      <c r="H58" s="5285" t="s">
        <v>28</v>
      </c>
      <c r="I58" s="5285" t="s">
        <v>811</v>
      </c>
    </row>
    <row customHeight="1" ht="11.25">
      <c r="A59" s="5285" t="s">
        <v>2273</v>
      </c>
      <c r="B59" s="5285" t="s">
        <v>16</v>
      </c>
      <c r="C59" s="5285" t="s">
        <v>2485</v>
      </c>
      <c r="D59" s="5285" t="s">
        <v>2486</v>
      </c>
      <c r="E59" s="5285" t="s">
        <v>2487</v>
      </c>
      <c r="F59" s="5285" t="s">
        <v>2316</v>
      </c>
      <c r="G59" s="5285" t="s">
        <v>28</v>
      </c>
      <c r="H59" s="5285" t="s">
        <v>28</v>
      </c>
      <c r="I59" s="5285" t="s">
        <v>811</v>
      </c>
    </row>
    <row customHeight="1" ht="11.25">
      <c r="A60" s="5285" t="s">
        <v>2273</v>
      </c>
      <c r="B60" s="5285" t="s">
        <v>16</v>
      </c>
      <c r="C60" s="5285" t="s">
        <v>2488</v>
      </c>
      <c r="D60" s="5285" t="s">
        <v>2489</v>
      </c>
      <c r="E60" s="5285" t="s">
        <v>2490</v>
      </c>
      <c r="F60" s="5285" t="s">
        <v>53</v>
      </c>
      <c r="G60" s="5285" t="s">
        <v>28</v>
      </c>
      <c r="H60" s="5285" t="s">
        <v>28</v>
      </c>
      <c r="I60" s="5285" t="s">
        <v>811</v>
      </c>
    </row>
    <row customHeight="1" ht="11.25">
      <c r="A61" s="5285" t="s">
        <v>2273</v>
      </c>
      <c r="B61" s="5285" t="s">
        <v>16</v>
      </c>
      <c r="C61" s="5285" t="s">
        <v>2491</v>
      </c>
      <c r="D61" s="5285" t="s">
        <v>2492</v>
      </c>
      <c r="E61" s="5285" t="s">
        <v>2493</v>
      </c>
      <c r="F61" s="5285" t="s">
        <v>2494</v>
      </c>
      <c r="G61" s="5285" t="s">
        <v>2495</v>
      </c>
      <c r="H61" s="5285" t="s">
        <v>28</v>
      </c>
      <c r="I61" s="5285" t="s">
        <v>811</v>
      </c>
    </row>
    <row customHeight="1" ht="11.25">
      <c r="A62" s="5285" t="s">
        <v>2273</v>
      </c>
      <c r="B62" s="5285" t="s">
        <v>16</v>
      </c>
      <c r="C62" s="5285" t="s">
        <v>2496</v>
      </c>
      <c r="D62" s="5285" t="s">
        <v>2497</v>
      </c>
      <c r="E62" s="5285" t="s">
        <v>2441</v>
      </c>
      <c r="F62" s="5285" t="s">
        <v>2498</v>
      </c>
      <c r="G62" s="5285" t="s">
        <v>28</v>
      </c>
      <c r="H62" s="5285" t="s">
        <v>28</v>
      </c>
      <c r="I62" s="5285" t="s">
        <v>811</v>
      </c>
    </row>
    <row customHeight="1" ht="11.25">
      <c r="A63" s="5285" t="s">
        <v>2273</v>
      </c>
      <c r="B63" s="5285" t="s">
        <v>16</v>
      </c>
      <c r="C63" s="5285" t="s">
        <v>2499</v>
      </c>
      <c r="D63" s="5285" t="s">
        <v>2500</v>
      </c>
      <c r="E63" s="5285" t="s">
        <v>2501</v>
      </c>
      <c r="F63" s="5285" t="s">
        <v>53</v>
      </c>
      <c r="G63" s="5285" t="s">
        <v>28</v>
      </c>
      <c r="H63" s="5285" t="s">
        <v>28</v>
      </c>
      <c r="I63" s="5285" t="s">
        <v>811</v>
      </c>
    </row>
    <row customHeight="1" ht="11.25">
      <c r="A64" s="5285" t="s">
        <v>2273</v>
      </c>
      <c r="B64" s="5285" t="s">
        <v>16</v>
      </c>
      <c r="C64" s="5285" t="s">
        <v>2502</v>
      </c>
      <c r="D64" s="5285" t="s">
        <v>2503</v>
      </c>
      <c r="E64" s="5285" t="s">
        <v>2493</v>
      </c>
      <c r="F64" s="5285" t="s">
        <v>2504</v>
      </c>
      <c r="G64" s="5285" t="s">
        <v>2505</v>
      </c>
      <c r="H64" s="5285" t="s">
        <v>28</v>
      </c>
      <c r="I64" s="5285" t="s">
        <v>811</v>
      </c>
    </row>
    <row customHeight="1" ht="11.25">
      <c r="A65" s="5285" t="s">
        <v>2273</v>
      </c>
      <c r="B65" s="5285" t="s">
        <v>16</v>
      </c>
      <c r="C65" s="5285" t="s">
        <v>2506</v>
      </c>
      <c r="D65" s="5285" t="s">
        <v>2507</v>
      </c>
      <c r="E65" s="5285" t="s">
        <v>2508</v>
      </c>
      <c r="F65" s="5285" t="s">
        <v>2509</v>
      </c>
      <c r="G65" s="5285" t="s">
        <v>28</v>
      </c>
      <c r="H65" s="5285" t="s">
        <v>28</v>
      </c>
      <c r="I65" s="5285" t="s">
        <v>811</v>
      </c>
    </row>
    <row customHeight="1" ht="11.25">
      <c r="A66" s="5285" t="s">
        <v>2273</v>
      </c>
      <c r="B66" s="5285" t="s">
        <v>16</v>
      </c>
      <c r="C66" s="5285" t="s">
        <v>2510</v>
      </c>
      <c r="D66" s="5285" t="s">
        <v>2511</v>
      </c>
      <c r="E66" s="5285" t="s">
        <v>2512</v>
      </c>
      <c r="F66" s="5285" t="s">
        <v>2513</v>
      </c>
      <c r="G66" s="5285" t="s">
        <v>2514</v>
      </c>
      <c r="H66" s="5285" t="s">
        <v>28</v>
      </c>
      <c r="I66" s="5285" t="s">
        <v>811</v>
      </c>
    </row>
    <row customHeight="1" ht="11.25">
      <c r="A67" s="5285" t="s">
        <v>2273</v>
      </c>
      <c r="B67" s="5285" t="s">
        <v>16</v>
      </c>
      <c r="C67" s="5285" t="s">
        <v>2515</v>
      </c>
      <c r="D67" s="5285" t="s">
        <v>2516</v>
      </c>
      <c r="E67" s="5285" t="s">
        <v>2517</v>
      </c>
      <c r="F67" s="5285" t="s">
        <v>2285</v>
      </c>
      <c r="G67" s="5285" t="s">
        <v>28</v>
      </c>
      <c r="H67" s="5285" t="s">
        <v>28</v>
      </c>
      <c r="I67" s="5285" t="s">
        <v>811</v>
      </c>
    </row>
    <row customHeight="1" ht="11.25">
      <c r="A68" s="5285" t="s">
        <v>2273</v>
      </c>
      <c r="B68" s="5285" t="s">
        <v>16</v>
      </c>
      <c r="C68" s="5285" t="s">
        <v>2518</v>
      </c>
      <c r="D68" s="5285" t="s">
        <v>2519</v>
      </c>
      <c r="E68" s="5285" t="s">
        <v>2520</v>
      </c>
      <c r="F68" s="5285" t="s">
        <v>2447</v>
      </c>
      <c r="G68" s="5285" t="s">
        <v>28</v>
      </c>
      <c r="H68" s="5285" t="s">
        <v>28</v>
      </c>
      <c r="I68" s="5285" t="s">
        <v>811</v>
      </c>
    </row>
    <row customHeight="1" ht="11.25">
      <c r="A69" s="5285" t="s">
        <v>2273</v>
      </c>
      <c r="B69" s="5285" t="s">
        <v>16</v>
      </c>
      <c r="C69" s="5285" t="s">
        <v>2274</v>
      </c>
      <c r="D69" s="5285" t="s">
        <v>2275</v>
      </c>
      <c r="E69" s="5285" t="s">
        <v>2276</v>
      </c>
      <c r="F69" s="5285" t="s">
        <v>2277</v>
      </c>
      <c r="G69" s="5285" t="s">
        <v>2278</v>
      </c>
      <c r="H69" s="5285" t="s">
        <v>28</v>
      </c>
      <c r="I69" s="5285" t="s">
        <v>897</v>
      </c>
    </row>
    <row customHeight="1" ht="11.25">
      <c r="A70" s="5285" t="s">
        <v>2273</v>
      </c>
      <c r="B70" s="5285" t="s">
        <v>16</v>
      </c>
      <c r="C70" s="5285" t="s">
        <v>2279</v>
      </c>
      <c r="D70" s="5285" t="s">
        <v>2275</v>
      </c>
      <c r="E70" s="5285" t="s">
        <v>2276</v>
      </c>
      <c r="F70" s="5285" t="s">
        <v>2280</v>
      </c>
      <c r="G70" s="5285" t="s">
        <v>2281</v>
      </c>
      <c r="H70" s="5285" t="s">
        <v>28</v>
      </c>
      <c r="I70" s="5285" t="s">
        <v>897</v>
      </c>
    </row>
    <row customHeight="1" ht="11.25">
      <c r="A71" s="5285" t="s">
        <v>2273</v>
      </c>
      <c r="B71" s="5285" t="s">
        <v>16</v>
      </c>
      <c r="C71" s="5285" t="s">
        <v>2290</v>
      </c>
      <c r="D71" s="5285" t="s">
        <v>2291</v>
      </c>
      <c r="E71" s="5285" t="s">
        <v>2292</v>
      </c>
      <c r="F71" s="5285" t="s">
        <v>2293</v>
      </c>
      <c r="G71" s="5285" t="s">
        <v>28</v>
      </c>
      <c r="H71" s="5285" t="s">
        <v>28</v>
      </c>
      <c r="I71" s="5285" t="s">
        <v>897</v>
      </c>
    </row>
    <row customHeight="1" ht="11.25">
      <c r="A72" s="5285" t="s">
        <v>2273</v>
      </c>
      <c r="B72" s="5285" t="s">
        <v>16</v>
      </c>
      <c r="C72" s="5285" t="s">
        <v>2294</v>
      </c>
      <c r="D72" s="5285" t="s">
        <v>2295</v>
      </c>
      <c r="E72" s="5285" t="s">
        <v>2296</v>
      </c>
      <c r="F72" s="5285" t="s">
        <v>2293</v>
      </c>
      <c r="G72" s="5285" t="s">
        <v>2297</v>
      </c>
      <c r="H72" s="5285" t="s">
        <v>28</v>
      </c>
      <c r="I72" s="5285" t="s">
        <v>897</v>
      </c>
    </row>
    <row customHeight="1" ht="11.25">
      <c r="A73" s="5285" t="s">
        <v>2273</v>
      </c>
      <c r="B73" s="5285" t="s">
        <v>16</v>
      </c>
      <c r="C73" s="5285" t="s">
        <v>2298</v>
      </c>
      <c r="D73" s="5285" t="s">
        <v>2299</v>
      </c>
      <c r="E73" s="5285" t="s">
        <v>2300</v>
      </c>
      <c r="F73" s="5285" t="s">
        <v>2301</v>
      </c>
      <c r="G73" s="5285" t="s">
        <v>28</v>
      </c>
      <c r="H73" s="5285" t="s">
        <v>28</v>
      </c>
      <c r="I73" s="5285" t="s">
        <v>897</v>
      </c>
    </row>
    <row customHeight="1" ht="11.25">
      <c r="A74" s="5285" t="s">
        <v>2273</v>
      </c>
      <c r="B74" s="5285" t="s">
        <v>16</v>
      </c>
      <c r="C74" s="5285" t="s">
        <v>2302</v>
      </c>
      <c r="D74" s="5285" t="s">
        <v>2303</v>
      </c>
      <c r="E74" s="5285" t="s">
        <v>2304</v>
      </c>
      <c r="F74" s="5285" t="s">
        <v>53</v>
      </c>
      <c r="G74" s="5285" t="s">
        <v>28</v>
      </c>
      <c r="H74" s="5285" t="s">
        <v>28</v>
      </c>
      <c r="I74" s="5285" t="s">
        <v>897</v>
      </c>
    </row>
    <row customHeight="1" ht="11.25">
      <c r="A75" s="5285" t="s">
        <v>2273</v>
      </c>
      <c r="B75" s="5285" t="s">
        <v>16</v>
      </c>
      <c r="C75" s="5285" t="s">
        <v>13</v>
      </c>
      <c r="D75" s="5285" t="s">
        <v>48</v>
      </c>
      <c r="E75" s="5285" t="s">
        <v>51</v>
      </c>
      <c r="F75" s="5285" t="s">
        <v>53</v>
      </c>
      <c r="G75" s="5285" t="s">
        <v>28</v>
      </c>
      <c r="H75" s="5285" t="s">
        <v>28</v>
      </c>
      <c r="I75" s="5285" t="s">
        <v>897</v>
      </c>
    </row>
    <row customHeight="1" ht="11.25">
      <c r="A76" s="5285" t="s">
        <v>2273</v>
      </c>
      <c r="B76" s="5285" t="s">
        <v>16</v>
      </c>
      <c r="C76" s="5285" t="s">
        <v>2313</v>
      </c>
      <c r="D76" s="5285" t="s">
        <v>2314</v>
      </c>
      <c r="E76" s="5285" t="s">
        <v>2315</v>
      </c>
      <c r="F76" s="5285" t="s">
        <v>2316</v>
      </c>
      <c r="G76" s="5285" t="s">
        <v>2317</v>
      </c>
      <c r="H76" s="5285" t="s">
        <v>28</v>
      </c>
      <c r="I76" s="5285" t="s">
        <v>897</v>
      </c>
    </row>
    <row customHeight="1" ht="11.25">
      <c r="A77" s="5285" t="s">
        <v>2273</v>
      </c>
      <c r="B77" s="5285" t="s">
        <v>16</v>
      </c>
      <c r="C77" s="5285" t="s">
        <v>2318</v>
      </c>
      <c r="D77" s="5285" t="s">
        <v>2319</v>
      </c>
      <c r="E77" s="5285" t="s">
        <v>2320</v>
      </c>
      <c r="F77" s="5285" t="s">
        <v>2321</v>
      </c>
      <c r="G77" s="5285" t="s">
        <v>28</v>
      </c>
      <c r="H77" s="5285" t="s">
        <v>28</v>
      </c>
      <c r="I77" s="5285" t="s">
        <v>897</v>
      </c>
    </row>
    <row customHeight="1" ht="11.25">
      <c r="A78" s="5285" t="s">
        <v>2273</v>
      </c>
      <c r="B78" s="5285" t="s">
        <v>16</v>
      </c>
      <c r="C78" s="5285" t="s">
        <v>2331</v>
      </c>
      <c r="D78" s="5285" t="s">
        <v>2332</v>
      </c>
      <c r="E78" s="5285" t="s">
        <v>2333</v>
      </c>
      <c r="F78" s="5285" t="s">
        <v>53</v>
      </c>
      <c r="G78" s="5285" t="s">
        <v>2334</v>
      </c>
      <c r="H78" s="5285" t="s">
        <v>28</v>
      </c>
      <c r="I78" s="5285" t="s">
        <v>897</v>
      </c>
    </row>
    <row customHeight="1" ht="11.25">
      <c r="A79" s="5285" t="s">
        <v>2273</v>
      </c>
      <c r="B79" s="5285" t="s">
        <v>16</v>
      </c>
      <c r="C79" s="5285" t="s">
        <v>2342</v>
      </c>
      <c r="D79" s="5285" t="s">
        <v>2343</v>
      </c>
      <c r="E79" s="5285" t="s">
        <v>2344</v>
      </c>
      <c r="F79" s="5285" t="s">
        <v>53</v>
      </c>
      <c r="G79" s="5285" t="s">
        <v>2345</v>
      </c>
      <c r="H79" s="5285" t="s">
        <v>28</v>
      </c>
      <c r="I79" s="5285" t="s">
        <v>897</v>
      </c>
    </row>
    <row customHeight="1" ht="11.25">
      <c r="A80" s="5285" t="s">
        <v>2273</v>
      </c>
      <c r="B80" s="5285" t="s">
        <v>16</v>
      </c>
      <c r="C80" s="5285" t="s">
        <v>2346</v>
      </c>
      <c r="D80" s="5285" t="s">
        <v>2347</v>
      </c>
      <c r="E80" s="5285" t="s">
        <v>2348</v>
      </c>
      <c r="F80" s="5285" t="s">
        <v>2349</v>
      </c>
      <c r="G80" s="5285" t="s">
        <v>28</v>
      </c>
      <c r="H80" s="5285" t="s">
        <v>28</v>
      </c>
      <c r="I80" s="5285" t="s">
        <v>897</v>
      </c>
    </row>
    <row customHeight="1" ht="11.25">
      <c r="A81" s="5285" t="s">
        <v>2273</v>
      </c>
      <c r="B81" s="5285" t="s">
        <v>16</v>
      </c>
      <c r="C81" s="5285" t="s">
        <v>28</v>
      </c>
      <c r="D81" s="5285" t="s">
        <v>2350</v>
      </c>
      <c r="E81" s="5285" t="s">
        <v>2351</v>
      </c>
      <c r="F81" s="5285" t="s">
        <v>53</v>
      </c>
      <c r="G81" s="5285" t="s">
        <v>28</v>
      </c>
      <c r="H81" s="5285" t="s">
        <v>28</v>
      </c>
      <c r="I81" s="5285" t="s">
        <v>897</v>
      </c>
    </row>
    <row customHeight="1" ht="11.25">
      <c r="A82" s="5285" t="s">
        <v>2273</v>
      </c>
      <c r="B82" s="5285" t="s">
        <v>16</v>
      </c>
      <c r="C82" s="5285" t="s">
        <v>2352</v>
      </c>
      <c r="D82" s="5285" t="s">
        <v>2353</v>
      </c>
      <c r="E82" s="5285" t="s">
        <v>2354</v>
      </c>
      <c r="F82" s="5285" t="s">
        <v>2355</v>
      </c>
      <c r="G82" s="5285" t="s">
        <v>28</v>
      </c>
      <c r="H82" s="5285" t="s">
        <v>28</v>
      </c>
      <c r="I82" s="5285" t="s">
        <v>897</v>
      </c>
    </row>
    <row customHeight="1" ht="11.25">
      <c r="A83" s="5285" t="s">
        <v>2273</v>
      </c>
      <c r="B83" s="5285" t="s">
        <v>16</v>
      </c>
      <c r="C83" s="5285" t="s">
        <v>2372</v>
      </c>
      <c r="D83" s="5285" t="s">
        <v>2373</v>
      </c>
      <c r="E83" s="5285" t="s">
        <v>2374</v>
      </c>
      <c r="F83" s="5285" t="s">
        <v>2375</v>
      </c>
      <c r="G83" s="5285" t="s">
        <v>28</v>
      </c>
      <c r="H83" s="5285" t="s">
        <v>28</v>
      </c>
      <c r="I83" s="5285" t="s">
        <v>897</v>
      </c>
    </row>
    <row customHeight="1" ht="11.25">
      <c r="A84" s="5285" t="s">
        <v>2273</v>
      </c>
      <c r="B84" s="5285" t="s">
        <v>16</v>
      </c>
      <c r="C84" s="5285" t="s">
        <v>2379</v>
      </c>
      <c r="D84" s="5285" t="s">
        <v>2380</v>
      </c>
      <c r="E84" s="5285" t="s">
        <v>2381</v>
      </c>
      <c r="F84" s="5285" t="s">
        <v>2382</v>
      </c>
      <c r="G84" s="5285" t="s">
        <v>28</v>
      </c>
      <c r="H84" s="5285" t="s">
        <v>28</v>
      </c>
      <c r="I84" s="5285" t="s">
        <v>897</v>
      </c>
    </row>
    <row customHeight="1" ht="11.25">
      <c r="A85" s="5285" t="s">
        <v>2273</v>
      </c>
      <c r="B85" s="5285" t="s">
        <v>16</v>
      </c>
      <c r="C85" s="5285" t="s">
        <v>2383</v>
      </c>
      <c r="D85" s="5285" t="s">
        <v>2384</v>
      </c>
      <c r="E85" s="5285" t="s">
        <v>2385</v>
      </c>
      <c r="F85" s="5285" t="s">
        <v>2386</v>
      </c>
      <c r="G85" s="5285" t="s">
        <v>28</v>
      </c>
      <c r="H85" s="5285" t="s">
        <v>28</v>
      </c>
      <c r="I85" s="5285" t="s">
        <v>897</v>
      </c>
    </row>
    <row customHeight="1" ht="11.25">
      <c r="A86" s="5285" t="s">
        <v>2273</v>
      </c>
      <c r="B86" s="5285" t="s">
        <v>16</v>
      </c>
      <c r="C86" s="5285" t="s">
        <v>2387</v>
      </c>
      <c r="D86" s="5285" t="s">
        <v>2388</v>
      </c>
      <c r="E86" s="5285" t="s">
        <v>2389</v>
      </c>
      <c r="F86" s="5285" t="s">
        <v>2285</v>
      </c>
      <c r="G86" s="5285" t="s">
        <v>28</v>
      </c>
      <c r="H86" s="5285" t="s">
        <v>28</v>
      </c>
      <c r="I86" s="5285" t="s">
        <v>897</v>
      </c>
    </row>
    <row customHeight="1" ht="11.25">
      <c r="A87" s="5285" t="s">
        <v>2273</v>
      </c>
      <c r="B87" s="5285" t="s">
        <v>16</v>
      </c>
      <c r="C87" s="5285" t="s">
        <v>2390</v>
      </c>
      <c r="D87" s="5285" t="s">
        <v>2391</v>
      </c>
      <c r="E87" s="5285" t="s">
        <v>2392</v>
      </c>
      <c r="F87" s="5285" t="s">
        <v>2325</v>
      </c>
      <c r="G87" s="5285" t="s">
        <v>28</v>
      </c>
      <c r="H87" s="5285" t="s">
        <v>28</v>
      </c>
      <c r="I87" s="5285" t="s">
        <v>897</v>
      </c>
    </row>
    <row customHeight="1" ht="11.25">
      <c r="A88" s="5285" t="s">
        <v>2273</v>
      </c>
      <c r="B88" s="5285" t="s">
        <v>16</v>
      </c>
      <c r="C88" s="5285" t="s">
        <v>2393</v>
      </c>
      <c r="D88" s="5285" t="s">
        <v>2394</v>
      </c>
      <c r="E88" s="5285" t="s">
        <v>2395</v>
      </c>
      <c r="F88" s="5285" t="s">
        <v>2285</v>
      </c>
      <c r="G88" s="5285" t="s">
        <v>28</v>
      </c>
      <c r="H88" s="5285" t="s">
        <v>28</v>
      </c>
      <c r="I88" s="5285" t="s">
        <v>897</v>
      </c>
    </row>
    <row customHeight="1" ht="11.25">
      <c r="A89" s="5285" t="s">
        <v>2273</v>
      </c>
      <c r="B89" s="5285" t="s">
        <v>16</v>
      </c>
      <c r="C89" s="5285" t="s">
        <v>2396</v>
      </c>
      <c r="D89" s="5285" t="s">
        <v>2397</v>
      </c>
      <c r="E89" s="5285" t="s">
        <v>2398</v>
      </c>
      <c r="F89" s="5285" t="s">
        <v>53</v>
      </c>
      <c r="G89" s="5285" t="s">
        <v>28</v>
      </c>
      <c r="H89" s="5285" t="s">
        <v>28</v>
      </c>
      <c r="I89" s="5285" t="s">
        <v>897</v>
      </c>
    </row>
    <row customHeight="1" ht="11.25">
      <c r="A90" s="5285" t="s">
        <v>2273</v>
      </c>
      <c r="B90" s="5285" t="s">
        <v>16</v>
      </c>
      <c r="C90" s="5285" t="s">
        <v>2410</v>
      </c>
      <c r="D90" s="5285" t="s">
        <v>2411</v>
      </c>
      <c r="E90" s="5285" t="s">
        <v>2412</v>
      </c>
      <c r="F90" s="5285" t="s">
        <v>2355</v>
      </c>
      <c r="G90" s="5285" t="s">
        <v>28</v>
      </c>
      <c r="H90" s="5285" t="s">
        <v>28</v>
      </c>
      <c r="I90" s="5285" t="s">
        <v>897</v>
      </c>
    </row>
    <row customHeight="1" ht="11.25">
      <c r="A91" s="5285" t="s">
        <v>2273</v>
      </c>
      <c r="B91" s="5285" t="s">
        <v>16</v>
      </c>
      <c r="C91" s="5285" t="s">
        <v>2413</v>
      </c>
      <c r="D91" s="5285" t="s">
        <v>2414</v>
      </c>
      <c r="E91" s="5285" t="s">
        <v>2415</v>
      </c>
      <c r="F91" s="5285" t="s">
        <v>2285</v>
      </c>
      <c r="G91" s="5285" t="s">
        <v>28</v>
      </c>
      <c r="H91" s="5285" t="s">
        <v>28</v>
      </c>
      <c r="I91" s="5285" t="s">
        <v>897</v>
      </c>
    </row>
    <row customHeight="1" ht="11.25">
      <c r="A92" s="5285" t="s">
        <v>2273</v>
      </c>
      <c r="B92" s="5285" t="s">
        <v>16</v>
      </c>
      <c r="C92" s="5285" t="s">
        <v>2416</v>
      </c>
      <c r="D92" s="5285" t="s">
        <v>2417</v>
      </c>
      <c r="E92" s="5285" t="s">
        <v>2418</v>
      </c>
      <c r="F92" s="5285" t="s">
        <v>2325</v>
      </c>
      <c r="G92" s="5285" t="s">
        <v>28</v>
      </c>
      <c r="H92" s="5285" t="s">
        <v>28</v>
      </c>
      <c r="I92" s="5285" t="s">
        <v>897</v>
      </c>
    </row>
    <row customHeight="1" ht="11.25">
      <c r="A93" s="5285" t="s">
        <v>2273</v>
      </c>
      <c r="B93" s="5285" t="s">
        <v>16</v>
      </c>
      <c r="C93" s="5285" t="s">
        <v>2419</v>
      </c>
      <c r="D93" s="5285" t="s">
        <v>2420</v>
      </c>
      <c r="E93" s="5285" t="s">
        <v>2421</v>
      </c>
      <c r="F93" s="5285" t="s">
        <v>2422</v>
      </c>
      <c r="G93" s="5285" t="s">
        <v>28</v>
      </c>
      <c r="H93" s="5285" t="s">
        <v>28</v>
      </c>
      <c r="I93" s="5285" t="s">
        <v>897</v>
      </c>
    </row>
    <row customHeight="1" ht="11.25">
      <c r="A94" s="5285" t="s">
        <v>2273</v>
      </c>
      <c r="B94" s="5285" t="s">
        <v>16</v>
      </c>
      <c r="C94" s="5285" t="s">
        <v>2431</v>
      </c>
      <c r="D94" s="5285" t="s">
        <v>2432</v>
      </c>
      <c r="E94" s="5285" t="s">
        <v>2433</v>
      </c>
      <c r="F94" s="5285" t="s">
        <v>2285</v>
      </c>
      <c r="G94" s="5285" t="s">
        <v>28</v>
      </c>
      <c r="H94" s="5285" t="s">
        <v>28</v>
      </c>
      <c r="I94" s="5285" t="s">
        <v>897</v>
      </c>
    </row>
    <row customHeight="1" ht="11.25">
      <c r="A95" s="5285" t="s">
        <v>2273</v>
      </c>
      <c r="B95" s="5285" t="s">
        <v>16</v>
      </c>
      <c r="C95" s="5285" t="s">
        <v>2434</v>
      </c>
      <c r="D95" s="5285" t="s">
        <v>2435</v>
      </c>
      <c r="E95" s="5285" t="s">
        <v>2436</v>
      </c>
      <c r="F95" s="5285" t="s">
        <v>2437</v>
      </c>
      <c r="G95" s="5285" t="s">
        <v>2438</v>
      </c>
      <c r="H95" s="5285" t="s">
        <v>28</v>
      </c>
      <c r="I95" s="5285" t="s">
        <v>897</v>
      </c>
    </row>
    <row customHeight="1" ht="11.25">
      <c r="A96" s="5285" t="s">
        <v>2273</v>
      </c>
      <c r="B96" s="5285" t="s">
        <v>16</v>
      </c>
      <c r="C96" s="5285" t="s">
        <v>2444</v>
      </c>
      <c r="D96" s="5285" t="s">
        <v>2445</v>
      </c>
      <c r="E96" s="5285" t="s">
        <v>2446</v>
      </c>
      <c r="F96" s="5285" t="s">
        <v>2447</v>
      </c>
      <c r="G96" s="5285" t="s">
        <v>28</v>
      </c>
      <c r="H96" s="5285" t="s">
        <v>28</v>
      </c>
      <c r="I96" s="5285" t="s">
        <v>897</v>
      </c>
    </row>
    <row customHeight="1" ht="11.25">
      <c r="A97" s="5285" t="s">
        <v>2273</v>
      </c>
      <c r="B97" s="5285" t="s">
        <v>16</v>
      </c>
      <c r="C97" s="5285" t="s">
        <v>2448</v>
      </c>
      <c r="D97" s="5285" t="s">
        <v>2449</v>
      </c>
      <c r="E97" s="5285" t="s">
        <v>2450</v>
      </c>
      <c r="F97" s="5285" t="s">
        <v>2285</v>
      </c>
      <c r="G97" s="5285" t="s">
        <v>28</v>
      </c>
      <c r="H97" s="5285" t="s">
        <v>28</v>
      </c>
      <c r="I97" s="5285" t="s">
        <v>897</v>
      </c>
    </row>
    <row customHeight="1" ht="11.25">
      <c r="A98" s="5285" t="s">
        <v>2273</v>
      </c>
      <c r="B98" s="5285" t="s">
        <v>16</v>
      </c>
      <c r="C98" s="5285" t="s">
        <v>2451</v>
      </c>
      <c r="D98" s="5285" t="s">
        <v>2452</v>
      </c>
      <c r="E98" s="5285" t="s">
        <v>2453</v>
      </c>
      <c r="F98" s="5285" t="s">
        <v>2285</v>
      </c>
      <c r="G98" s="5285" t="s">
        <v>28</v>
      </c>
      <c r="H98" s="5285" t="s">
        <v>28</v>
      </c>
      <c r="I98" s="5285" t="s">
        <v>897</v>
      </c>
    </row>
    <row customHeight="1" ht="11.25">
      <c r="A99" s="5285" t="s">
        <v>2273</v>
      </c>
      <c r="B99" s="5285" t="s">
        <v>16</v>
      </c>
      <c r="C99" s="5285" t="s">
        <v>2454</v>
      </c>
      <c r="D99" s="5285" t="s">
        <v>2455</v>
      </c>
      <c r="E99" s="5285" t="s">
        <v>2456</v>
      </c>
      <c r="F99" s="5285" t="s">
        <v>2457</v>
      </c>
      <c r="G99" s="5285" t="s">
        <v>2458</v>
      </c>
      <c r="H99" s="5285" t="s">
        <v>28</v>
      </c>
      <c r="I99" s="5285" t="s">
        <v>897</v>
      </c>
    </row>
    <row customHeight="1" ht="11.25">
      <c r="A100" s="5285" t="s">
        <v>2273</v>
      </c>
      <c r="B100" s="5285" t="s">
        <v>16</v>
      </c>
      <c r="C100" s="5285" t="s">
        <v>2459</v>
      </c>
      <c r="D100" s="5285" t="s">
        <v>2460</v>
      </c>
      <c r="E100" s="5285" t="s">
        <v>2461</v>
      </c>
      <c r="F100" s="5285" t="s">
        <v>2370</v>
      </c>
      <c r="G100" s="5285" t="s">
        <v>28</v>
      </c>
      <c r="H100" s="5285" t="s">
        <v>28</v>
      </c>
      <c r="I100" s="5285" t="s">
        <v>897</v>
      </c>
    </row>
    <row customHeight="1" ht="11.25">
      <c r="A101" s="5285" t="s">
        <v>2273</v>
      </c>
      <c r="B101" s="5285" t="s">
        <v>16</v>
      </c>
      <c r="C101" s="5285" t="s">
        <v>2469</v>
      </c>
      <c r="D101" s="5285" t="s">
        <v>2470</v>
      </c>
      <c r="E101" s="5285" t="s">
        <v>2471</v>
      </c>
      <c r="F101" s="5285" t="s">
        <v>2386</v>
      </c>
      <c r="G101" s="5285" t="s">
        <v>2472</v>
      </c>
      <c r="H101" s="5285" t="s">
        <v>28</v>
      </c>
      <c r="I101" s="5285" t="s">
        <v>897</v>
      </c>
    </row>
    <row customHeight="1" ht="11.25">
      <c r="A102" s="5285" t="s">
        <v>2273</v>
      </c>
      <c r="B102" s="5285" t="s">
        <v>16</v>
      </c>
      <c r="C102" s="5285" t="s">
        <v>2473</v>
      </c>
      <c r="D102" s="5285" t="s">
        <v>2474</v>
      </c>
      <c r="E102" s="5285" t="s">
        <v>2475</v>
      </c>
      <c r="F102" s="5285" t="s">
        <v>2457</v>
      </c>
      <c r="G102" s="5285" t="s">
        <v>28</v>
      </c>
      <c r="H102" s="5285" t="s">
        <v>28</v>
      </c>
      <c r="I102" s="5285" t="s">
        <v>897</v>
      </c>
    </row>
    <row customHeight="1" ht="11.25">
      <c r="A103" s="5285" t="s">
        <v>2273</v>
      </c>
      <c r="B103" s="5285" t="s">
        <v>16</v>
      </c>
      <c r="C103" s="5285" t="s">
        <v>2481</v>
      </c>
      <c r="D103" s="5285" t="s">
        <v>2482</v>
      </c>
      <c r="E103" s="5285" t="s">
        <v>2483</v>
      </c>
      <c r="F103" s="5285" t="s">
        <v>2484</v>
      </c>
      <c r="G103" s="5285" t="s">
        <v>28</v>
      </c>
      <c r="H103" s="5285" t="s">
        <v>28</v>
      </c>
      <c r="I103" s="5285" t="s">
        <v>897</v>
      </c>
    </row>
    <row customHeight="1" ht="11.25">
      <c r="A104" s="5285" t="s">
        <v>2273</v>
      </c>
      <c r="B104" s="5285" t="s">
        <v>16</v>
      </c>
      <c r="C104" s="5285" t="s">
        <v>2485</v>
      </c>
      <c r="D104" s="5285" t="s">
        <v>2486</v>
      </c>
      <c r="E104" s="5285" t="s">
        <v>2487</v>
      </c>
      <c r="F104" s="5285" t="s">
        <v>2316</v>
      </c>
      <c r="G104" s="5285" t="s">
        <v>28</v>
      </c>
      <c r="H104" s="5285" t="s">
        <v>28</v>
      </c>
      <c r="I104" s="5285" t="s">
        <v>897</v>
      </c>
    </row>
    <row customHeight="1" ht="11.25">
      <c r="A105" s="5285" t="s">
        <v>2273</v>
      </c>
      <c r="B105" s="5285" t="s">
        <v>16</v>
      </c>
      <c r="C105" s="5285" t="s">
        <v>2488</v>
      </c>
      <c r="D105" s="5285" t="s">
        <v>2489</v>
      </c>
      <c r="E105" s="5285" t="s">
        <v>2490</v>
      </c>
      <c r="F105" s="5285" t="s">
        <v>53</v>
      </c>
      <c r="G105" s="5285" t="s">
        <v>28</v>
      </c>
      <c r="H105" s="5285" t="s">
        <v>28</v>
      </c>
      <c r="I105" s="5285" t="s">
        <v>897</v>
      </c>
    </row>
    <row customHeight="1" ht="11.25">
      <c r="A106" s="5285" t="s">
        <v>2273</v>
      </c>
      <c r="B106" s="5285" t="s">
        <v>16</v>
      </c>
      <c r="C106" s="5285" t="s">
        <v>2491</v>
      </c>
      <c r="D106" s="5285" t="s">
        <v>2492</v>
      </c>
      <c r="E106" s="5285" t="s">
        <v>2493</v>
      </c>
      <c r="F106" s="5285" t="s">
        <v>2494</v>
      </c>
      <c r="G106" s="5285" t="s">
        <v>2495</v>
      </c>
      <c r="H106" s="5285" t="s">
        <v>28</v>
      </c>
      <c r="I106" s="5285" t="s">
        <v>897</v>
      </c>
    </row>
    <row customHeight="1" ht="11.25">
      <c r="A107" s="5285" t="s">
        <v>2273</v>
      </c>
      <c r="B107" s="5285" t="s">
        <v>16</v>
      </c>
      <c r="C107" s="5285" t="s">
        <v>2499</v>
      </c>
      <c r="D107" s="5285" t="s">
        <v>2500</v>
      </c>
      <c r="E107" s="5285" t="s">
        <v>2501</v>
      </c>
      <c r="F107" s="5285" t="s">
        <v>53</v>
      </c>
      <c r="G107" s="5285" t="s">
        <v>28</v>
      </c>
      <c r="H107" s="5285" t="s">
        <v>28</v>
      </c>
      <c r="I107" s="5285" t="s">
        <v>897</v>
      </c>
    </row>
    <row customHeight="1" ht="11.25">
      <c r="A108" s="5285" t="s">
        <v>2273</v>
      </c>
      <c r="B108" s="5285" t="s">
        <v>16</v>
      </c>
      <c r="C108" s="5285" t="s">
        <v>2502</v>
      </c>
      <c r="D108" s="5285" t="s">
        <v>2503</v>
      </c>
      <c r="E108" s="5285" t="s">
        <v>2493</v>
      </c>
      <c r="F108" s="5285" t="s">
        <v>2504</v>
      </c>
      <c r="G108" s="5285" t="s">
        <v>2505</v>
      </c>
      <c r="H108" s="5285" t="s">
        <v>28</v>
      </c>
      <c r="I108" s="5285" t="s">
        <v>897</v>
      </c>
    </row>
    <row customHeight="1" ht="11.25">
      <c r="A109" s="5285" t="s">
        <v>2273</v>
      </c>
      <c r="B109" s="5285" t="s">
        <v>16</v>
      </c>
      <c r="C109" s="5285" t="s">
        <v>2506</v>
      </c>
      <c r="D109" s="5285" t="s">
        <v>2507</v>
      </c>
      <c r="E109" s="5285" t="s">
        <v>2508</v>
      </c>
      <c r="F109" s="5285" t="s">
        <v>2509</v>
      </c>
      <c r="G109" s="5285" t="s">
        <v>28</v>
      </c>
      <c r="H109" s="5285" t="s">
        <v>28</v>
      </c>
      <c r="I109" s="5285" t="s">
        <v>897</v>
      </c>
    </row>
    <row customHeight="1" ht="11.25">
      <c r="A110" s="5285" t="s">
        <v>2273</v>
      </c>
      <c r="B110" s="5285" t="s">
        <v>16</v>
      </c>
      <c r="C110" s="5285" t="s">
        <v>2274</v>
      </c>
      <c r="D110" s="5285" t="s">
        <v>2275</v>
      </c>
      <c r="E110" s="5285" t="s">
        <v>2276</v>
      </c>
      <c r="F110" s="5285" t="s">
        <v>2277</v>
      </c>
      <c r="G110" s="5285" t="s">
        <v>2278</v>
      </c>
      <c r="H110" s="5285" t="s">
        <v>28</v>
      </c>
      <c r="I110" s="5285" t="s">
        <v>857</v>
      </c>
    </row>
    <row customHeight="1" ht="11.25">
      <c r="A111" s="5285" t="s">
        <v>2273</v>
      </c>
      <c r="B111" s="5285" t="s">
        <v>16</v>
      </c>
      <c r="C111" s="5285" t="s">
        <v>2279</v>
      </c>
      <c r="D111" s="5285" t="s">
        <v>2275</v>
      </c>
      <c r="E111" s="5285" t="s">
        <v>2276</v>
      </c>
      <c r="F111" s="5285" t="s">
        <v>2280</v>
      </c>
      <c r="G111" s="5285" t="s">
        <v>2281</v>
      </c>
      <c r="H111" s="5285" t="s">
        <v>28</v>
      </c>
      <c r="I111" s="5285" t="s">
        <v>857</v>
      </c>
    </row>
    <row customHeight="1" ht="11.25">
      <c r="A112" s="5285" t="s">
        <v>2273</v>
      </c>
      <c r="B112" s="5285" t="s">
        <v>16</v>
      </c>
      <c r="C112" s="5285" t="s">
        <v>2521</v>
      </c>
      <c r="D112" s="5285" t="s">
        <v>2522</v>
      </c>
      <c r="E112" s="5285" t="s">
        <v>2523</v>
      </c>
      <c r="F112" s="5285" t="s">
        <v>2338</v>
      </c>
      <c r="G112" s="5285" t="s">
        <v>2524</v>
      </c>
      <c r="H112" s="5285" t="s">
        <v>28</v>
      </c>
      <c r="I112" s="5285" t="s">
        <v>857</v>
      </c>
    </row>
    <row customHeight="1" ht="11.25">
      <c r="A113" s="5285" t="s">
        <v>2273</v>
      </c>
      <c r="B113" s="5285" t="s">
        <v>16</v>
      </c>
      <c r="C113" s="5285" t="s">
        <v>2282</v>
      </c>
      <c r="D113" s="5285" t="s">
        <v>2283</v>
      </c>
      <c r="E113" s="5285" t="s">
        <v>2284</v>
      </c>
      <c r="F113" s="5285" t="s">
        <v>2285</v>
      </c>
      <c r="G113" s="5285" t="s">
        <v>28</v>
      </c>
      <c r="H113" s="5285" t="s">
        <v>28</v>
      </c>
      <c r="I113" s="5285" t="s">
        <v>857</v>
      </c>
    </row>
    <row customHeight="1" ht="11.25">
      <c r="A114" s="5285" t="s">
        <v>2273</v>
      </c>
      <c r="B114" s="5285" t="s">
        <v>16</v>
      </c>
      <c r="C114" s="5285" t="s">
        <v>2525</v>
      </c>
      <c r="D114" s="5285" t="s">
        <v>2526</v>
      </c>
      <c r="E114" s="5285" t="s">
        <v>2527</v>
      </c>
      <c r="F114" s="5285" t="s">
        <v>2285</v>
      </c>
      <c r="G114" s="5285" t="s">
        <v>2528</v>
      </c>
      <c r="H114" s="5285" t="s">
        <v>28</v>
      </c>
      <c r="I114" s="5285" t="s">
        <v>857</v>
      </c>
    </row>
    <row customHeight="1" ht="11.25">
      <c r="A115" s="5285" t="s">
        <v>2273</v>
      </c>
      <c r="B115" s="5285" t="s">
        <v>16</v>
      </c>
      <c r="C115" s="5285" t="s">
        <v>2294</v>
      </c>
      <c r="D115" s="5285" t="s">
        <v>2295</v>
      </c>
      <c r="E115" s="5285" t="s">
        <v>2296</v>
      </c>
      <c r="F115" s="5285" t="s">
        <v>2293</v>
      </c>
      <c r="G115" s="5285" t="s">
        <v>2297</v>
      </c>
      <c r="H115" s="5285" t="s">
        <v>28</v>
      </c>
      <c r="I115" s="5285" t="s">
        <v>857</v>
      </c>
    </row>
    <row customHeight="1" ht="11.25">
      <c r="A116" s="5285" t="s">
        <v>2273</v>
      </c>
      <c r="B116" s="5285" t="s">
        <v>16</v>
      </c>
      <c r="C116" s="5285" t="s">
        <v>2529</v>
      </c>
      <c r="D116" s="5285" t="s">
        <v>2530</v>
      </c>
      <c r="E116" s="5285" t="s">
        <v>2531</v>
      </c>
      <c r="F116" s="5285" t="s">
        <v>2301</v>
      </c>
      <c r="G116" s="5285" t="s">
        <v>2532</v>
      </c>
      <c r="H116" s="5285" t="s">
        <v>28</v>
      </c>
      <c r="I116" s="5285" t="s">
        <v>857</v>
      </c>
    </row>
    <row customHeight="1" ht="11.25">
      <c r="A117" s="5285" t="s">
        <v>2273</v>
      </c>
      <c r="B117" s="5285" t="s">
        <v>16</v>
      </c>
      <c r="C117" s="5285" t="s">
        <v>2305</v>
      </c>
      <c r="D117" s="5285" t="s">
        <v>2306</v>
      </c>
      <c r="E117" s="5285" t="s">
        <v>2307</v>
      </c>
      <c r="F117" s="5285" t="s">
        <v>53</v>
      </c>
      <c r="G117" s="5285" t="s">
        <v>2308</v>
      </c>
      <c r="H117" s="5285" t="s">
        <v>28</v>
      </c>
      <c r="I117" s="5285" t="s">
        <v>857</v>
      </c>
    </row>
    <row customHeight="1" ht="11.25">
      <c r="A118" s="5285" t="s">
        <v>2273</v>
      </c>
      <c r="B118" s="5285" t="s">
        <v>16</v>
      </c>
      <c r="C118" s="5285" t="s">
        <v>2309</v>
      </c>
      <c r="D118" s="5285" t="s">
        <v>2310</v>
      </c>
      <c r="E118" s="5285" t="s">
        <v>2311</v>
      </c>
      <c r="F118" s="5285" t="s">
        <v>2312</v>
      </c>
      <c r="G118" s="5285" t="s">
        <v>28</v>
      </c>
      <c r="H118" s="5285" t="s">
        <v>28</v>
      </c>
      <c r="I118" s="5285" t="s">
        <v>857</v>
      </c>
    </row>
    <row customHeight="1" ht="11.25">
      <c r="A119" s="5285" t="s">
        <v>2273</v>
      </c>
      <c r="B119" s="5285" t="s">
        <v>16</v>
      </c>
      <c r="C119" s="5285" t="s">
        <v>2313</v>
      </c>
      <c r="D119" s="5285" t="s">
        <v>2314</v>
      </c>
      <c r="E119" s="5285" t="s">
        <v>2315</v>
      </c>
      <c r="F119" s="5285" t="s">
        <v>2316</v>
      </c>
      <c r="G119" s="5285" t="s">
        <v>2317</v>
      </c>
      <c r="H119" s="5285" t="s">
        <v>28</v>
      </c>
      <c r="I119" s="5285" t="s">
        <v>857</v>
      </c>
    </row>
    <row customHeight="1" ht="11.25">
      <c r="A120" s="5285" t="s">
        <v>2273</v>
      </c>
      <c r="B120" s="5285" t="s">
        <v>16</v>
      </c>
      <c r="C120" s="5285" t="s">
        <v>2533</v>
      </c>
      <c r="D120" s="5285" t="s">
        <v>2534</v>
      </c>
      <c r="E120" s="5285" t="s">
        <v>2329</v>
      </c>
      <c r="F120" s="5285" t="s">
        <v>2513</v>
      </c>
      <c r="G120" s="5285" t="s">
        <v>2535</v>
      </c>
      <c r="H120" s="5285" t="s">
        <v>28</v>
      </c>
      <c r="I120" s="5285" t="s">
        <v>857</v>
      </c>
    </row>
    <row customHeight="1" ht="11.25">
      <c r="A121" s="5285" t="s">
        <v>2273</v>
      </c>
      <c r="B121" s="5285" t="s">
        <v>16</v>
      </c>
      <c r="C121" s="5285" t="s">
        <v>2331</v>
      </c>
      <c r="D121" s="5285" t="s">
        <v>2332</v>
      </c>
      <c r="E121" s="5285" t="s">
        <v>2333</v>
      </c>
      <c r="F121" s="5285" t="s">
        <v>53</v>
      </c>
      <c r="G121" s="5285" t="s">
        <v>2334</v>
      </c>
      <c r="H121" s="5285" t="s">
        <v>28</v>
      </c>
      <c r="I121" s="5285" t="s">
        <v>857</v>
      </c>
    </row>
    <row customHeight="1" ht="11.25">
      <c r="A122" s="5285" t="s">
        <v>2273</v>
      </c>
      <c r="B122" s="5285" t="s">
        <v>16</v>
      </c>
      <c r="C122" s="5285" t="s">
        <v>2536</v>
      </c>
      <c r="D122" s="5285" t="s">
        <v>2537</v>
      </c>
      <c r="E122" s="5285" t="s">
        <v>2538</v>
      </c>
      <c r="F122" s="5285" t="s">
        <v>2370</v>
      </c>
      <c r="G122" s="5285" t="s">
        <v>2539</v>
      </c>
      <c r="H122" s="5285" t="s">
        <v>28</v>
      </c>
      <c r="I122" s="5285" t="s">
        <v>857</v>
      </c>
    </row>
    <row customHeight="1" ht="11.25">
      <c r="A123" s="5285" t="s">
        <v>2273</v>
      </c>
      <c r="B123" s="5285" t="s">
        <v>16</v>
      </c>
      <c r="C123" s="5285" t="s">
        <v>2342</v>
      </c>
      <c r="D123" s="5285" t="s">
        <v>2343</v>
      </c>
      <c r="E123" s="5285" t="s">
        <v>2344</v>
      </c>
      <c r="F123" s="5285" t="s">
        <v>53</v>
      </c>
      <c r="G123" s="5285" t="s">
        <v>2345</v>
      </c>
      <c r="H123" s="5285" t="s">
        <v>28</v>
      </c>
      <c r="I123" s="5285" t="s">
        <v>857</v>
      </c>
    </row>
    <row customHeight="1" ht="11.25">
      <c r="A124" s="5285" t="s">
        <v>2273</v>
      </c>
      <c r="B124" s="5285" t="s">
        <v>16</v>
      </c>
      <c r="C124" s="5285" t="s">
        <v>2346</v>
      </c>
      <c r="D124" s="5285" t="s">
        <v>2347</v>
      </c>
      <c r="E124" s="5285" t="s">
        <v>2348</v>
      </c>
      <c r="F124" s="5285" t="s">
        <v>2349</v>
      </c>
      <c r="G124" s="5285" t="s">
        <v>28</v>
      </c>
      <c r="H124" s="5285" t="s">
        <v>28</v>
      </c>
      <c r="I124" s="5285" t="s">
        <v>857</v>
      </c>
    </row>
    <row customHeight="1" ht="11.25">
      <c r="A125" s="5285" t="s">
        <v>2273</v>
      </c>
      <c r="B125" s="5285" t="s">
        <v>16</v>
      </c>
      <c r="C125" s="5285" t="s">
        <v>28</v>
      </c>
      <c r="D125" s="5285" t="s">
        <v>2350</v>
      </c>
      <c r="E125" s="5285" t="s">
        <v>2351</v>
      </c>
      <c r="F125" s="5285" t="s">
        <v>53</v>
      </c>
      <c r="G125" s="5285" t="s">
        <v>28</v>
      </c>
      <c r="H125" s="5285" t="s">
        <v>28</v>
      </c>
      <c r="I125" s="5285" t="s">
        <v>857</v>
      </c>
    </row>
    <row customHeight="1" ht="11.25">
      <c r="A126" s="5285" t="s">
        <v>2273</v>
      </c>
      <c r="B126" s="5285" t="s">
        <v>16</v>
      </c>
      <c r="C126" s="5285" t="s">
        <v>2352</v>
      </c>
      <c r="D126" s="5285" t="s">
        <v>2353</v>
      </c>
      <c r="E126" s="5285" t="s">
        <v>2354</v>
      </c>
      <c r="F126" s="5285" t="s">
        <v>2355</v>
      </c>
      <c r="G126" s="5285" t="s">
        <v>28</v>
      </c>
      <c r="H126" s="5285" t="s">
        <v>28</v>
      </c>
      <c r="I126" s="5285" t="s">
        <v>857</v>
      </c>
    </row>
    <row customHeight="1" ht="11.25">
      <c r="A127" s="5285" t="s">
        <v>2273</v>
      </c>
      <c r="B127" s="5285" t="s">
        <v>16</v>
      </c>
      <c r="C127" s="5285" t="s">
        <v>2540</v>
      </c>
      <c r="D127" s="5285" t="s">
        <v>2541</v>
      </c>
      <c r="E127" s="5285" t="s">
        <v>2542</v>
      </c>
      <c r="F127" s="5285" t="s">
        <v>2285</v>
      </c>
      <c r="G127" s="5285" t="s">
        <v>28</v>
      </c>
      <c r="H127" s="5285" t="s">
        <v>28</v>
      </c>
      <c r="I127" s="5285" t="s">
        <v>857</v>
      </c>
    </row>
    <row customHeight="1" ht="11.25">
      <c r="A128" s="5285" t="s">
        <v>2273</v>
      </c>
      <c r="B128" s="5285" t="s">
        <v>16</v>
      </c>
      <c r="C128" s="5285" t="s">
        <v>2356</v>
      </c>
      <c r="D128" s="5285" t="s">
        <v>2357</v>
      </c>
      <c r="E128" s="5285" t="s">
        <v>2358</v>
      </c>
      <c r="F128" s="5285" t="s">
        <v>2285</v>
      </c>
      <c r="G128" s="5285" t="s">
        <v>28</v>
      </c>
      <c r="H128" s="5285" t="s">
        <v>28</v>
      </c>
      <c r="I128" s="5285" t="s">
        <v>857</v>
      </c>
    </row>
    <row customHeight="1" ht="11.25">
      <c r="A129" s="5285" t="s">
        <v>2273</v>
      </c>
      <c r="B129" s="5285" t="s">
        <v>16</v>
      </c>
      <c r="C129" s="5285" t="s">
        <v>2359</v>
      </c>
      <c r="D129" s="5285" t="s">
        <v>2360</v>
      </c>
      <c r="E129" s="5285" t="s">
        <v>2361</v>
      </c>
      <c r="F129" s="5285" t="s">
        <v>2355</v>
      </c>
      <c r="G129" s="5285" t="s">
        <v>2362</v>
      </c>
      <c r="H129" s="5285" t="s">
        <v>28</v>
      </c>
      <c r="I129" s="5285" t="s">
        <v>857</v>
      </c>
    </row>
    <row customHeight="1" ht="11.25">
      <c r="A130" s="5285" t="s">
        <v>2273</v>
      </c>
      <c r="B130" s="5285" t="s">
        <v>16</v>
      </c>
      <c r="C130" s="5285" t="s">
        <v>2363</v>
      </c>
      <c r="D130" s="5285" t="s">
        <v>2364</v>
      </c>
      <c r="E130" s="5285" t="s">
        <v>2365</v>
      </c>
      <c r="F130" s="5285" t="s">
        <v>2355</v>
      </c>
      <c r="G130" s="5285" t="s">
        <v>2366</v>
      </c>
      <c r="H130" s="5285" t="s">
        <v>28</v>
      </c>
      <c r="I130" s="5285" t="s">
        <v>857</v>
      </c>
    </row>
    <row customHeight="1" ht="11.25">
      <c r="A131" s="5285" t="s">
        <v>2273</v>
      </c>
      <c r="B131" s="5285" t="s">
        <v>16</v>
      </c>
      <c r="C131" s="5285" t="s">
        <v>2367</v>
      </c>
      <c r="D131" s="5285" t="s">
        <v>2368</v>
      </c>
      <c r="E131" s="5285" t="s">
        <v>2369</v>
      </c>
      <c r="F131" s="5285" t="s">
        <v>2370</v>
      </c>
      <c r="G131" s="5285" t="s">
        <v>2371</v>
      </c>
      <c r="H131" s="5285" t="s">
        <v>28</v>
      </c>
      <c r="I131" s="5285" t="s">
        <v>857</v>
      </c>
    </row>
    <row customHeight="1" ht="11.25">
      <c r="A132" s="5285" t="s">
        <v>2273</v>
      </c>
      <c r="B132" s="5285" t="s">
        <v>16</v>
      </c>
      <c r="C132" s="5285" t="s">
        <v>2372</v>
      </c>
      <c r="D132" s="5285" t="s">
        <v>2373</v>
      </c>
      <c r="E132" s="5285" t="s">
        <v>2374</v>
      </c>
      <c r="F132" s="5285" t="s">
        <v>2375</v>
      </c>
      <c r="G132" s="5285" t="s">
        <v>28</v>
      </c>
      <c r="H132" s="5285" t="s">
        <v>28</v>
      </c>
      <c r="I132" s="5285" t="s">
        <v>857</v>
      </c>
    </row>
    <row customHeight="1" ht="11.25">
      <c r="A133" s="5285" t="s">
        <v>2273</v>
      </c>
      <c r="B133" s="5285" t="s">
        <v>16</v>
      </c>
      <c r="C133" s="5285" t="s">
        <v>2543</v>
      </c>
      <c r="D133" s="5285" t="s">
        <v>2544</v>
      </c>
      <c r="E133" s="5285" t="s">
        <v>2545</v>
      </c>
      <c r="F133" s="5285" t="s">
        <v>2546</v>
      </c>
      <c r="G133" s="5285" t="s">
        <v>28</v>
      </c>
      <c r="H133" s="5285" t="s">
        <v>28</v>
      </c>
      <c r="I133" s="5285" t="s">
        <v>857</v>
      </c>
    </row>
    <row customHeight="1" ht="11.25">
      <c r="A134" s="5285" t="s">
        <v>2273</v>
      </c>
      <c r="B134" s="5285" t="s">
        <v>16</v>
      </c>
      <c r="C134" s="5285" t="s">
        <v>2383</v>
      </c>
      <c r="D134" s="5285" t="s">
        <v>2384</v>
      </c>
      <c r="E134" s="5285" t="s">
        <v>2385</v>
      </c>
      <c r="F134" s="5285" t="s">
        <v>2386</v>
      </c>
      <c r="G134" s="5285" t="s">
        <v>28</v>
      </c>
      <c r="H134" s="5285" t="s">
        <v>28</v>
      </c>
      <c r="I134" s="5285" t="s">
        <v>857</v>
      </c>
    </row>
    <row customHeight="1" ht="11.25">
      <c r="A135" s="5285" t="s">
        <v>2273</v>
      </c>
      <c r="B135" s="5285" t="s">
        <v>16</v>
      </c>
      <c r="C135" s="5285" t="s">
        <v>2387</v>
      </c>
      <c r="D135" s="5285" t="s">
        <v>2388</v>
      </c>
      <c r="E135" s="5285" t="s">
        <v>2389</v>
      </c>
      <c r="F135" s="5285" t="s">
        <v>2285</v>
      </c>
      <c r="G135" s="5285" t="s">
        <v>28</v>
      </c>
      <c r="H135" s="5285" t="s">
        <v>28</v>
      </c>
      <c r="I135" s="5285" t="s">
        <v>857</v>
      </c>
    </row>
    <row customHeight="1" ht="11.25">
      <c r="A136" s="5285" t="s">
        <v>2273</v>
      </c>
      <c r="B136" s="5285" t="s">
        <v>16</v>
      </c>
      <c r="C136" s="5285" t="s">
        <v>2547</v>
      </c>
      <c r="D136" s="5285" t="s">
        <v>2548</v>
      </c>
      <c r="E136" s="5285" t="s">
        <v>2549</v>
      </c>
      <c r="F136" s="5285" t="s">
        <v>2386</v>
      </c>
      <c r="G136" s="5285" t="s">
        <v>2550</v>
      </c>
      <c r="H136" s="5285" t="s">
        <v>28</v>
      </c>
      <c r="I136" s="5285" t="s">
        <v>857</v>
      </c>
    </row>
    <row customHeight="1" ht="11.25">
      <c r="A137" s="5285" t="s">
        <v>2273</v>
      </c>
      <c r="B137" s="5285" t="s">
        <v>16</v>
      </c>
      <c r="C137" s="5285" t="s">
        <v>2393</v>
      </c>
      <c r="D137" s="5285" t="s">
        <v>2394</v>
      </c>
      <c r="E137" s="5285" t="s">
        <v>2395</v>
      </c>
      <c r="F137" s="5285" t="s">
        <v>2285</v>
      </c>
      <c r="G137" s="5285" t="s">
        <v>28</v>
      </c>
      <c r="H137" s="5285" t="s">
        <v>28</v>
      </c>
      <c r="I137" s="5285" t="s">
        <v>857</v>
      </c>
    </row>
    <row customHeight="1" ht="11.25">
      <c r="A138" s="5285" t="s">
        <v>2273</v>
      </c>
      <c r="B138" s="5285" t="s">
        <v>16</v>
      </c>
      <c r="C138" s="5285" t="s">
        <v>2399</v>
      </c>
      <c r="D138" s="5285" t="s">
        <v>2400</v>
      </c>
      <c r="E138" s="5285" t="s">
        <v>2401</v>
      </c>
      <c r="F138" s="5285" t="s">
        <v>2370</v>
      </c>
      <c r="G138" s="5285" t="s">
        <v>28</v>
      </c>
      <c r="H138" s="5285" t="s">
        <v>28</v>
      </c>
      <c r="I138" s="5285" t="s">
        <v>857</v>
      </c>
    </row>
    <row customHeight="1" ht="11.25">
      <c r="A139" s="5285" t="s">
        <v>2273</v>
      </c>
      <c r="B139" s="5285" t="s">
        <v>16</v>
      </c>
      <c r="C139" s="5285" t="s">
        <v>2402</v>
      </c>
      <c r="D139" s="5285" t="s">
        <v>2403</v>
      </c>
      <c r="E139" s="5285" t="s">
        <v>2404</v>
      </c>
      <c r="F139" s="5285" t="s">
        <v>2370</v>
      </c>
      <c r="G139" s="5285" t="s">
        <v>2405</v>
      </c>
      <c r="H139" s="5285" t="s">
        <v>28</v>
      </c>
      <c r="I139" s="5285" t="s">
        <v>857</v>
      </c>
    </row>
    <row customHeight="1" ht="11.25">
      <c r="A140" s="5285" t="s">
        <v>2273</v>
      </c>
      <c r="B140" s="5285" t="s">
        <v>16</v>
      </c>
      <c r="C140" s="5285" t="s">
        <v>2551</v>
      </c>
      <c r="D140" s="5285" t="s">
        <v>2552</v>
      </c>
      <c r="E140" s="5285" t="s">
        <v>2553</v>
      </c>
      <c r="F140" s="5285" t="s">
        <v>2437</v>
      </c>
      <c r="G140" s="5285" t="s">
        <v>2554</v>
      </c>
      <c r="H140" s="5285" t="s">
        <v>28</v>
      </c>
      <c r="I140" s="5285" t="s">
        <v>857</v>
      </c>
    </row>
    <row customHeight="1" ht="11.25">
      <c r="A141" s="5285" t="s">
        <v>2273</v>
      </c>
      <c r="B141" s="5285" t="s">
        <v>16</v>
      </c>
      <c r="C141" s="5285" t="s">
        <v>2555</v>
      </c>
      <c r="D141" s="5285" t="s">
        <v>2556</v>
      </c>
      <c r="E141" s="5285" t="s">
        <v>2557</v>
      </c>
      <c r="F141" s="5285" t="s">
        <v>2355</v>
      </c>
      <c r="G141" s="5285" t="s">
        <v>28</v>
      </c>
      <c r="H141" s="5285" t="s">
        <v>28</v>
      </c>
      <c r="I141" s="5285" t="s">
        <v>857</v>
      </c>
    </row>
    <row customHeight="1" ht="11.25">
      <c r="A142" s="5285" t="s">
        <v>2273</v>
      </c>
      <c r="B142" s="5285" t="s">
        <v>16</v>
      </c>
      <c r="C142" s="5285" t="s">
        <v>2413</v>
      </c>
      <c r="D142" s="5285" t="s">
        <v>2414</v>
      </c>
      <c r="E142" s="5285" t="s">
        <v>2415</v>
      </c>
      <c r="F142" s="5285" t="s">
        <v>2285</v>
      </c>
      <c r="G142" s="5285" t="s">
        <v>28</v>
      </c>
      <c r="H142" s="5285" t="s">
        <v>28</v>
      </c>
      <c r="I142" s="5285" t="s">
        <v>857</v>
      </c>
    </row>
    <row customHeight="1" ht="11.25">
      <c r="A143" s="5285" t="s">
        <v>2273</v>
      </c>
      <c r="B143" s="5285" t="s">
        <v>16</v>
      </c>
      <c r="C143" s="5285" t="s">
        <v>2419</v>
      </c>
      <c r="D143" s="5285" t="s">
        <v>2420</v>
      </c>
      <c r="E143" s="5285" t="s">
        <v>2421</v>
      </c>
      <c r="F143" s="5285" t="s">
        <v>2422</v>
      </c>
      <c r="G143" s="5285" t="s">
        <v>28</v>
      </c>
      <c r="H143" s="5285" t="s">
        <v>28</v>
      </c>
      <c r="I143" s="5285" t="s">
        <v>857</v>
      </c>
    </row>
    <row customHeight="1" ht="11.25">
      <c r="A144" s="5285" t="s">
        <v>2273</v>
      </c>
      <c r="B144" s="5285" t="s">
        <v>16</v>
      </c>
      <c r="C144" s="5285" t="s">
        <v>2427</v>
      </c>
      <c r="D144" s="5285" t="s">
        <v>2428</v>
      </c>
      <c r="E144" s="5285" t="s">
        <v>2429</v>
      </c>
      <c r="F144" s="5285" t="s">
        <v>2370</v>
      </c>
      <c r="G144" s="5285" t="s">
        <v>2430</v>
      </c>
      <c r="H144" s="5285" t="s">
        <v>28</v>
      </c>
      <c r="I144" s="5285" t="s">
        <v>857</v>
      </c>
    </row>
    <row customHeight="1" ht="11.25">
      <c r="A145" s="5285" t="s">
        <v>2273</v>
      </c>
      <c r="B145" s="5285" t="s">
        <v>16</v>
      </c>
      <c r="C145" s="5285" t="s">
        <v>2431</v>
      </c>
      <c r="D145" s="5285" t="s">
        <v>2432</v>
      </c>
      <c r="E145" s="5285" t="s">
        <v>2433</v>
      </c>
      <c r="F145" s="5285" t="s">
        <v>2285</v>
      </c>
      <c r="G145" s="5285" t="s">
        <v>28</v>
      </c>
      <c r="H145" s="5285" t="s">
        <v>28</v>
      </c>
      <c r="I145" s="5285" t="s">
        <v>857</v>
      </c>
    </row>
    <row customHeight="1" ht="11.25">
      <c r="A146" s="5285" t="s">
        <v>2273</v>
      </c>
      <c r="B146" s="5285" t="s">
        <v>16</v>
      </c>
      <c r="C146" s="5285" t="s">
        <v>2558</v>
      </c>
      <c r="D146" s="5285" t="s">
        <v>2559</v>
      </c>
      <c r="E146" s="5285" t="s">
        <v>2560</v>
      </c>
      <c r="F146" s="5285" t="s">
        <v>53</v>
      </c>
      <c r="G146" s="5285" t="s">
        <v>2561</v>
      </c>
      <c r="H146" s="5285" t="s">
        <v>28</v>
      </c>
      <c r="I146" s="5285" t="s">
        <v>857</v>
      </c>
    </row>
    <row customHeight="1" ht="11.25">
      <c r="A147" s="5285" t="s">
        <v>2273</v>
      </c>
      <c r="B147" s="5285" t="s">
        <v>16</v>
      </c>
      <c r="C147" s="5285" t="s">
        <v>2439</v>
      </c>
      <c r="D147" s="5285" t="s">
        <v>2440</v>
      </c>
      <c r="E147" s="5285" t="s">
        <v>2441</v>
      </c>
      <c r="F147" s="5285" t="s">
        <v>2442</v>
      </c>
      <c r="G147" s="5285" t="s">
        <v>2443</v>
      </c>
      <c r="H147" s="5285" t="s">
        <v>28</v>
      </c>
      <c r="I147" s="5285" t="s">
        <v>857</v>
      </c>
    </row>
    <row customHeight="1" ht="11.25">
      <c r="A148" s="5285" t="s">
        <v>2273</v>
      </c>
      <c r="B148" s="5285" t="s">
        <v>16</v>
      </c>
      <c r="C148" s="5285" t="s">
        <v>2562</v>
      </c>
      <c r="D148" s="5285" t="s">
        <v>2563</v>
      </c>
      <c r="E148" s="5285" t="s">
        <v>2564</v>
      </c>
      <c r="F148" s="5285" t="s">
        <v>2565</v>
      </c>
      <c r="G148" s="5285" t="s">
        <v>2566</v>
      </c>
      <c r="H148" s="5285" t="s">
        <v>28</v>
      </c>
      <c r="I148" s="5285" t="s">
        <v>857</v>
      </c>
    </row>
    <row customHeight="1" ht="11.25">
      <c r="A149" s="5285" t="s">
        <v>2273</v>
      </c>
      <c r="B149" s="5285" t="s">
        <v>16</v>
      </c>
      <c r="C149" s="5285" t="s">
        <v>2444</v>
      </c>
      <c r="D149" s="5285" t="s">
        <v>2445</v>
      </c>
      <c r="E149" s="5285" t="s">
        <v>2446</v>
      </c>
      <c r="F149" s="5285" t="s">
        <v>2447</v>
      </c>
      <c r="G149" s="5285" t="s">
        <v>28</v>
      </c>
      <c r="H149" s="5285" t="s">
        <v>28</v>
      </c>
      <c r="I149" s="5285" t="s">
        <v>857</v>
      </c>
    </row>
    <row customHeight="1" ht="11.25">
      <c r="A150" s="5285" t="s">
        <v>2273</v>
      </c>
      <c r="B150" s="5285" t="s">
        <v>16</v>
      </c>
      <c r="C150" s="5285" t="s">
        <v>2567</v>
      </c>
      <c r="D150" s="5285" t="s">
        <v>2568</v>
      </c>
      <c r="E150" s="5285" t="s">
        <v>2569</v>
      </c>
      <c r="F150" s="5285" t="s">
        <v>2570</v>
      </c>
      <c r="G150" s="5285" t="s">
        <v>28</v>
      </c>
      <c r="H150" s="5285" t="s">
        <v>28</v>
      </c>
      <c r="I150" s="5285" t="s">
        <v>857</v>
      </c>
    </row>
    <row customHeight="1" ht="11.25">
      <c r="A151" s="5285" t="s">
        <v>2273</v>
      </c>
      <c r="B151" s="5285" t="s">
        <v>16</v>
      </c>
      <c r="C151" s="5285" t="s">
        <v>2571</v>
      </c>
      <c r="D151" s="5285" t="s">
        <v>2572</v>
      </c>
      <c r="E151" s="5285" t="s">
        <v>2573</v>
      </c>
      <c r="F151" s="5285" t="s">
        <v>2570</v>
      </c>
      <c r="G151" s="5285" t="s">
        <v>28</v>
      </c>
      <c r="H151" s="5285" t="s">
        <v>28</v>
      </c>
      <c r="I151" s="5285" t="s">
        <v>857</v>
      </c>
    </row>
    <row customHeight="1" ht="11.25">
      <c r="A152" s="5285" t="s">
        <v>2273</v>
      </c>
      <c r="B152" s="5285" t="s">
        <v>16</v>
      </c>
      <c r="C152" s="5285" t="s">
        <v>2574</v>
      </c>
      <c r="D152" s="5285" t="s">
        <v>2575</v>
      </c>
      <c r="E152" s="5285" t="s">
        <v>2576</v>
      </c>
      <c r="F152" s="5285" t="s">
        <v>2565</v>
      </c>
      <c r="G152" s="5285" t="s">
        <v>2577</v>
      </c>
      <c r="H152" s="5285" t="s">
        <v>28</v>
      </c>
      <c r="I152" s="5285" t="s">
        <v>857</v>
      </c>
    </row>
    <row customHeight="1" ht="11.25">
      <c r="A153" s="5285" t="s">
        <v>2273</v>
      </c>
      <c r="B153" s="5285" t="s">
        <v>16</v>
      </c>
      <c r="C153" s="5285" t="s">
        <v>2578</v>
      </c>
      <c r="D153" s="5285" t="s">
        <v>2579</v>
      </c>
      <c r="E153" s="5285" t="s">
        <v>2580</v>
      </c>
      <c r="F153" s="5285" t="s">
        <v>2370</v>
      </c>
      <c r="G153" s="5285" t="s">
        <v>2581</v>
      </c>
      <c r="H153" s="5285" t="s">
        <v>28</v>
      </c>
      <c r="I153" s="5285" t="s">
        <v>857</v>
      </c>
    </row>
    <row customHeight="1" ht="11.25">
      <c r="A154" s="5285" t="s">
        <v>2273</v>
      </c>
      <c r="B154" s="5285" t="s">
        <v>16</v>
      </c>
      <c r="C154" s="5285" t="s">
        <v>2454</v>
      </c>
      <c r="D154" s="5285" t="s">
        <v>2455</v>
      </c>
      <c r="E154" s="5285" t="s">
        <v>2456</v>
      </c>
      <c r="F154" s="5285" t="s">
        <v>2457</v>
      </c>
      <c r="G154" s="5285" t="s">
        <v>2458</v>
      </c>
      <c r="H154" s="5285" t="s">
        <v>28</v>
      </c>
      <c r="I154" s="5285" t="s">
        <v>857</v>
      </c>
    </row>
    <row customHeight="1" ht="11.25">
      <c r="A155" s="5285" t="s">
        <v>2273</v>
      </c>
      <c r="B155" s="5285" t="s">
        <v>16</v>
      </c>
      <c r="C155" s="5285" t="s">
        <v>2582</v>
      </c>
      <c r="D155" s="5285" t="s">
        <v>2583</v>
      </c>
      <c r="E155" s="5285" t="s">
        <v>2584</v>
      </c>
      <c r="F155" s="5285" t="s">
        <v>2437</v>
      </c>
      <c r="G155" s="5285" t="s">
        <v>28</v>
      </c>
      <c r="H155" s="5285" t="s">
        <v>28</v>
      </c>
      <c r="I155" s="5285" t="s">
        <v>857</v>
      </c>
    </row>
    <row customHeight="1" ht="11.25">
      <c r="A156" s="5285" t="s">
        <v>2273</v>
      </c>
      <c r="B156" s="5285" t="s">
        <v>16</v>
      </c>
      <c r="C156" s="5285" t="s">
        <v>2585</v>
      </c>
      <c r="D156" s="5285" t="s">
        <v>2586</v>
      </c>
      <c r="E156" s="5285" t="s">
        <v>2587</v>
      </c>
      <c r="F156" s="5285" t="s">
        <v>2484</v>
      </c>
      <c r="G156" s="5285" t="s">
        <v>2588</v>
      </c>
      <c r="H156" s="5285" t="s">
        <v>28</v>
      </c>
      <c r="I156" s="5285" t="s">
        <v>857</v>
      </c>
    </row>
    <row customHeight="1" ht="11.25">
      <c r="A157" s="5285" t="s">
        <v>2273</v>
      </c>
      <c r="B157" s="5285" t="s">
        <v>16</v>
      </c>
      <c r="C157" s="5285" t="s">
        <v>2469</v>
      </c>
      <c r="D157" s="5285" t="s">
        <v>2470</v>
      </c>
      <c r="E157" s="5285" t="s">
        <v>2471</v>
      </c>
      <c r="F157" s="5285" t="s">
        <v>2386</v>
      </c>
      <c r="G157" s="5285" t="s">
        <v>2472</v>
      </c>
      <c r="H157" s="5285" t="s">
        <v>28</v>
      </c>
      <c r="I157" s="5285" t="s">
        <v>857</v>
      </c>
    </row>
    <row customHeight="1" ht="11.25">
      <c r="A158" s="5285" t="s">
        <v>2273</v>
      </c>
      <c r="B158" s="5285" t="s">
        <v>16</v>
      </c>
      <c r="C158" s="5285" t="s">
        <v>2589</v>
      </c>
      <c r="D158" s="5285" t="s">
        <v>2590</v>
      </c>
      <c r="E158" s="5285" t="s">
        <v>2591</v>
      </c>
      <c r="F158" s="5285" t="s">
        <v>2285</v>
      </c>
      <c r="G158" s="5285" t="s">
        <v>28</v>
      </c>
      <c r="H158" s="5285" t="s">
        <v>28</v>
      </c>
      <c r="I158" s="5285" t="s">
        <v>857</v>
      </c>
    </row>
    <row customHeight="1" ht="11.25">
      <c r="A159" s="5285" t="s">
        <v>2273</v>
      </c>
      <c r="B159" s="5285" t="s">
        <v>16</v>
      </c>
      <c r="C159" s="5285" t="s">
        <v>2491</v>
      </c>
      <c r="D159" s="5285" t="s">
        <v>2492</v>
      </c>
      <c r="E159" s="5285" t="s">
        <v>2493</v>
      </c>
      <c r="F159" s="5285" t="s">
        <v>2494</v>
      </c>
      <c r="G159" s="5285" t="s">
        <v>2495</v>
      </c>
      <c r="H159" s="5285" t="s">
        <v>28</v>
      </c>
      <c r="I159" s="5285" t="s">
        <v>857</v>
      </c>
    </row>
    <row customHeight="1" ht="11.25">
      <c r="A160" s="5285" t="s">
        <v>2273</v>
      </c>
      <c r="B160" s="5285" t="s">
        <v>16</v>
      </c>
      <c r="C160" s="5285" t="s">
        <v>2496</v>
      </c>
      <c r="D160" s="5285" t="s">
        <v>2497</v>
      </c>
      <c r="E160" s="5285" t="s">
        <v>2441</v>
      </c>
      <c r="F160" s="5285" t="s">
        <v>2498</v>
      </c>
      <c r="G160" s="5285" t="s">
        <v>28</v>
      </c>
      <c r="H160" s="5285" t="s">
        <v>28</v>
      </c>
      <c r="I160" s="5285" t="s">
        <v>857</v>
      </c>
    </row>
    <row customHeight="1" ht="11.25">
      <c r="A161" s="5285" t="s">
        <v>2273</v>
      </c>
      <c r="B161" s="5285" t="s">
        <v>16</v>
      </c>
      <c r="C161" s="5285" t="s">
        <v>2502</v>
      </c>
      <c r="D161" s="5285" t="s">
        <v>2503</v>
      </c>
      <c r="E161" s="5285" t="s">
        <v>2493</v>
      </c>
      <c r="F161" s="5285" t="s">
        <v>2504</v>
      </c>
      <c r="G161" s="5285" t="s">
        <v>2505</v>
      </c>
      <c r="H161" s="5285" t="s">
        <v>28</v>
      </c>
      <c r="I161" s="5285" t="s">
        <v>857</v>
      </c>
    </row>
    <row customHeight="1" ht="11.25">
      <c r="A162" s="5285" t="s">
        <v>2273</v>
      </c>
      <c r="B162" s="5285" t="s">
        <v>16</v>
      </c>
      <c r="C162" s="5285" t="s">
        <v>2506</v>
      </c>
      <c r="D162" s="5285" t="s">
        <v>2507</v>
      </c>
      <c r="E162" s="5285" t="s">
        <v>2508</v>
      </c>
      <c r="F162" s="5285" t="s">
        <v>2509</v>
      </c>
      <c r="G162" s="5285" t="s">
        <v>28</v>
      </c>
      <c r="H162" s="5285" t="s">
        <v>28</v>
      </c>
      <c r="I162" s="5285" t="s">
        <v>857</v>
      </c>
    </row>
    <row customHeight="1" ht="11.25">
      <c r="A163" s="5285" t="s">
        <v>2273</v>
      </c>
      <c r="B163" s="5285" t="s">
        <v>16</v>
      </c>
      <c r="C163" s="5285" t="s">
        <v>2518</v>
      </c>
      <c r="D163" s="5285" t="s">
        <v>2519</v>
      </c>
      <c r="E163" s="5285" t="s">
        <v>2520</v>
      </c>
      <c r="F163" s="5285" t="s">
        <v>2447</v>
      </c>
      <c r="G163" s="5285" t="s">
        <v>28</v>
      </c>
      <c r="H163" s="5285" t="s">
        <v>28</v>
      </c>
      <c r="I163" s="5285" t="s">
        <v>857</v>
      </c>
    </row>
    <row customHeight="1" ht="11.25">
      <c r="A164" s="5285" t="s">
        <v>2273</v>
      </c>
      <c r="B164" s="5285" t="s">
        <v>16</v>
      </c>
      <c r="C164" s="5285" t="s">
        <v>2592</v>
      </c>
      <c r="D164" s="5285" t="s">
        <v>2593</v>
      </c>
      <c r="E164" s="5285" t="s">
        <v>2594</v>
      </c>
      <c r="F164" s="5285" t="s">
        <v>2509</v>
      </c>
      <c r="G164" s="5285" t="s">
        <v>2595</v>
      </c>
      <c r="H164" s="5285" t="s">
        <v>28</v>
      </c>
      <c r="I164" s="5285" t="s">
        <v>910</v>
      </c>
    </row>
    <row customHeight="1" ht="11.25">
      <c r="A165" s="5285" t="s">
        <v>2273</v>
      </c>
      <c r="B165" s="5285" t="s">
        <v>16</v>
      </c>
      <c r="C165" s="5285" t="s">
        <v>2279</v>
      </c>
      <c r="D165" s="5285" t="s">
        <v>2275</v>
      </c>
      <c r="E165" s="5285" t="s">
        <v>2276</v>
      </c>
      <c r="F165" s="5285" t="s">
        <v>2280</v>
      </c>
      <c r="G165" s="5285" t="s">
        <v>2281</v>
      </c>
      <c r="H165" s="5285" t="s">
        <v>28</v>
      </c>
      <c r="I165" s="5285" t="s">
        <v>910</v>
      </c>
    </row>
    <row customHeight="1" ht="11.25">
      <c r="A166" s="5285" t="s">
        <v>2273</v>
      </c>
      <c r="B166" s="5285" t="s">
        <v>16</v>
      </c>
      <c r="C166" s="5285" t="s">
        <v>2521</v>
      </c>
      <c r="D166" s="5285" t="s">
        <v>2522</v>
      </c>
      <c r="E166" s="5285" t="s">
        <v>2523</v>
      </c>
      <c r="F166" s="5285" t="s">
        <v>2338</v>
      </c>
      <c r="G166" s="5285" t="s">
        <v>2524</v>
      </c>
      <c r="H166" s="5285" t="s">
        <v>28</v>
      </c>
      <c r="I166" s="5285" t="s">
        <v>910</v>
      </c>
    </row>
    <row customHeight="1" ht="11.25">
      <c r="A167" s="5285" t="s">
        <v>2273</v>
      </c>
      <c r="B167" s="5285" t="s">
        <v>16</v>
      </c>
      <c r="C167" s="5285" t="s">
        <v>2282</v>
      </c>
      <c r="D167" s="5285" t="s">
        <v>2283</v>
      </c>
      <c r="E167" s="5285" t="s">
        <v>2284</v>
      </c>
      <c r="F167" s="5285" t="s">
        <v>2285</v>
      </c>
      <c r="G167" s="5285" t="s">
        <v>28</v>
      </c>
      <c r="H167" s="5285" t="s">
        <v>28</v>
      </c>
      <c r="I167" s="5285" t="s">
        <v>910</v>
      </c>
    </row>
    <row customHeight="1" ht="11.25">
      <c r="A168" s="5285" t="s">
        <v>2273</v>
      </c>
      <c r="B168" s="5285" t="s">
        <v>16</v>
      </c>
      <c r="C168" s="5285" t="s">
        <v>2525</v>
      </c>
      <c r="D168" s="5285" t="s">
        <v>2526</v>
      </c>
      <c r="E168" s="5285" t="s">
        <v>2527</v>
      </c>
      <c r="F168" s="5285" t="s">
        <v>2285</v>
      </c>
      <c r="G168" s="5285" t="s">
        <v>2528</v>
      </c>
      <c r="H168" s="5285" t="s">
        <v>28</v>
      </c>
      <c r="I168" s="5285" t="s">
        <v>910</v>
      </c>
    </row>
    <row customHeight="1" ht="11.25">
      <c r="A169" s="5285" t="s">
        <v>2273</v>
      </c>
      <c r="B169" s="5285" t="s">
        <v>16</v>
      </c>
      <c r="C169" s="5285" t="s">
        <v>2294</v>
      </c>
      <c r="D169" s="5285" t="s">
        <v>2295</v>
      </c>
      <c r="E169" s="5285" t="s">
        <v>2296</v>
      </c>
      <c r="F169" s="5285" t="s">
        <v>2293</v>
      </c>
      <c r="G169" s="5285" t="s">
        <v>2297</v>
      </c>
      <c r="H169" s="5285" t="s">
        <v>28</v>
      </c>
      <c r="I169" s="5285" t="s">
        <v>910</v>
      </c>
    </row>
    <row customHeight="1" ht="11.25">
      <c r="A170" s="5285" t="s">
        <v>2273</v>
      </c>
      <c r="B170" s="5285" t="s">
        <v>16</v>
      </c>
      <c r="C170" s="5285" t="s">
        <v>2529</v>
      </c>
      <c r="D170" s="5285" t="s">
        <v>2530</v>
      </c>
      <c r="E170" s="5285" t="s">
        <v>2531</v>
      </c>
      <c r="F170" s="5285" t="s">
        <v>2301</v>
      </c>
      <c r="G170" s="5285" t="s">
        <v>2532</v>
      </c>
      <c r="H170" s="5285" t="s">
        <v>28</v>
      </c>
      <c r="I170" s="5285" t="s">
        <v>910</v>
      </c>
    </row>
    <row customHeight="1" ht="11.25">
      <c r="A171" s="5285" t="s">
        <v>2273</v>
      </c>
      <c r="B171" s="5285" t="s">
        <v>16</v>
      </c>
      <c r="C171" s="5285" t="s">
        <v>2305</v>
      </c>
      <c r="D171" s="5285" t="s">
        <v>2306</v>
      </c>
      <c r="E171" s="5285" t="s">
        <v>2307</v>
      </c>
      <c r="F171" s="5285" t="s">
        <v>53</v>
      </c>
      <c r="G171" s="5285" t="s">
        <v>2308</v>
      </c>
      <c r="H171" s="5285" t="s">
        <v>28</v>
      </c>
      <c r="I171" s="5285" t="s">
        <v>910</v>
      </c>
    </row>
    <row customHeight="1" ht="11.25">
      <c r="A172" s="5285" t="s">
        <v>2273</v>
      </c>
      <c r="B172" s="5285" t="s">
        <v>16</v>
      </c>
      <c r="C172" s="5285" t="s">
        <v>2313</v>
      </c>
      <c r="D172" s="5285" t="s">
        <v>2314</v>
      </c>
      <c r="E172" s="5285" t="s">
        <v>2315</v>
      </c>
      <c r="F172" s="5285" t="s">
        <v>2316</v>
      </c>
      <c r="G172" s="5285" t="s">
        <v>2317</v>
      </c>
      <c r="H172" s="5285" t="s">
        <v>28</v>
      </c>
      <c r="I172" s="5285" t="s">
        <v>910</v>
      </c>
    </row>
    <row customHeight="1" ht="11.25">
      <c r="A173" s="5285" t="s">
        <v>2273</v>
      </c>
      <c r="B173" s="5285" t="s">
        <v>16</v>
      </c>
      <c r="C173" s="5285" t="s">
        <v>2533</v>
      </c>
      <c r="D173" s="5285" t="s">
        <v>2534</v>
      </c>
      <c r="E173" s="5285" t="s">
        <v>2329</v>
      </c>
      <c r="F173" s="5285" t="s">
        <v>2513</v>
      </c>
      <c r="G173" s="5285" t="s">
        <v>2535</v>
      </c>
      <c r="H173" s="5285" t="s">
        <v>28</v>
      </c>
      <c r="I173" s="5285" t="s">
        <v>910</v>
      </c>
    </row>
    <row customHeight="1" ht="11.25">
      <c r="A174" s="5285" t="s">
        <v>2273</v>
      </c>
      <c r="B174" s="5285" t="s">
        <v>16</v>
      </c>
      <c r="C174" s="5285" t="s">
        <v>2331</v>
      </c>
      <c r="D174" s="5285" t="s">
        <v>2332</v>
      </c>
      <c r="E174" s="5285" t="s">
        <v>2333</v>
      </c>
      <c r="F174" s="5285" t="s">
        <v>53</v>
      </c>
      <c r="G174" s="5285" t="s">
        <v>2334</v>
      </c>
      <c r="H174" s="5285" t="s">
        <v>28</v>
      </c>
      <c r="I174" s="5285" t="s">
        <v>910</v>
      </c>
    </row>
    <row customHeight="1" ht="11.25">
      <c r="A175" s="5285" t="s">
        <v>2273</v>
      </c>
      <c r="B175" s="5285" t="s">
        <v>16</v>
      </c>
      <c r="C175" s="5285" t="s">
        <v>2536</v>
      </c>
      <c r="D175" s="5285" t="s">
        <v>2537</v>
      </c>
      <c r="E175" s="5285" t="s">
        <v>2538</v>
      </c>
      <c r="F175" s="5285" t="s">
        <v>2370</v>
      </c>
      <c r="G175" s="5285" t="s">
        <v>2539</v>
      </c>
      <c r="H175" s="5285" t="s">
        <v>28</v>
      </c>
      <c r="I175" s="5285" t="s">
        <v>910</v>
      </c>
    </row>
    <row customHeight="1" ht="11.25">
      <c r="A176" s="5285" t="s">
        <v>2273</v>
      </c>
      <c r="B176" s="5285" t="s">
        <v>16</v>
      </c>
      <c r="C176" s="5285" t="s">
        <v>2342</v>
      </c>
      <c r="D176" s="5285" t="s">
        <v>2343</v>
      </c>
      <c r="E176" s="5285" t="s">
        <v>2344</v>
      </c>
      <c r="F176" s="5285" t="s">
        <v>53</v>
      </c>
      <c r="G176" s="5285" t="s">
        <v>2345</v>
      </c>
      <c r="H176" s="5285" t="s">
        <v>28</v>
      </c>
      <c r="I176" s="5285" t="s">
        <v>910</v>
      </c>
    </row>
    <row customHeight="1" ht="11.25">
      <c r="A177" s="5285" t="s">
        <v>2273</v>
      </c>
      <c r="B177" s="5285" t="s">
        <v>16</v>
      </c>
      <c r="C177" s="5285" t="s">
        <v>2346</v>
      </c>
      <c r="D177" s="5285" t="s">
        <v>2347</v>
      </c>
      <c r="E177" s="5285" t="s">
        <v>2348</v>
      </c>
      <c r="F177" s="5285" t="s">
        <v>2349</v>
      </c>
      <c r="G177" s="5285" t="s">
        <v>28</v>
      </c>
      <c r="H177" s="5285" t="s">
        <v>28</v>
      </c>
      <c r="I177" s="5285" t="s">
        <v>910</v>
      </c>
    </row>
    <row customHeight="1" ht="11.25">
      <c r="A178" s="5285" t="s">
        <v>2273</v>
      </c>
      <c r="B178" s="5285" t="s">
        <v>16</v>
      </c>
      <c r="C178" s="5285" t="s">
        <v>28</v>
      </c>
      <c r="D178" s="5285" t="s">
        <v>2350</v>
      </c>
      <c r="E178" s="5285" t="s">
        <v>2351</v>
      </c>
      <c r="F178" s="5285" t="s">
        <v>53</v>
      </c>
      <c r="G178" s="5285" t="s">
        <v>28</v>
      </c>
      <c r="H178" s="5285" t="s">
        <v>28</v>
      </c>
      <c r="I178" s="5285" t="s">
        <v>910</v>
      </c>
    </row>
    <row customHeight="1" ht="11.25">
      <c r="A179" s="5285" t="s">
        <v>2273</v>
      </c>
      <c r="B179" s="5285" t="s">
        <v>16</v>
      </c>
      <c r="C179" s="5285" t="s">
        <v>2352</v>
      </c>
      <c r="D179" s="5285" t="s">
        <v>2353</v>
      </c>
      <c r="E179" s="5285" t="s">
        <v>2354</v>
      </c>
      <c r="F179" s="5285" t="s">
        <v>2355</v>
      </c>
      <c r="G179" s="5285" t="s">
        <v>28</v>
      </c>
      <c r="H179" s="5285" t="s">
        <v>28</v>
      </c>
      <c r="I179" s="5285" t="s">
        <v>910</v>
      </c>
    </row>
    <row customHeight="1" ht="11.25">
      <c r="A180" s="5285" t="s">
        <v>2273</v>
      </c>
      <c r="B180" s="5285" t="s">
        <v>16</v>
      </c>
      <c r="C180" s="5285" t="s">
        <v>2356</v>
      </c>
      <c r="D180" s="5285" t="s">
        <v>2357</v>
      </c>
      <c r="E180" s="5285" t="s">
        <v>2358</v>
      </c>
      <c r="F180" s="5285" t="s">
        <v>2285</v>
      </c>
      <c r="G180" s="5285" t="s">
        <v>28</v>
      </c>
      <c r="H180" s="5285" t="s">
        <v>28</v>
      </c>
      <c r="I180" s="5285" t="s">
        <v>910</v>
      </c>
    </row>
    <row customHeight="1" ht="11.25">
      <c r="A181" s="5285" t="s">
        <v>2273</v>
      </c>
      <c r="B181" s="5285" t="s">
        <v>16</v>
      </c>
      <c r="C181" s="5285" t="s">
        <v>2359</v>
      </c>
      <c r="D181" s="5285" t="s">
        <v>2360</v>
      </c>
      <c r="E181" s="5285" t="s">
        <v>2361</v>
      </c>
      <c r="F181" s="5285" t="s">
        <v>2355</v>
      </c>
      <c r="G181" s="5285" t="s">
        <v>2362</v>
      </c>
      <c r="H181" s="5285" t="s">
        <v>28</v>
      </c>
      <c r="I181" s="5285" t="s">
        <v>910</v>
      </c>
    </row>
    <row customHeight="1" ht="11.25">
      <c r="A182" s="5285" t="s">
        <v>2273</v>
      </c>
      <c r="B182" s="5285" t="s">
        <v>16</v>
      </c>
      <c r="C182" s="5285" t="s">
        <v>2363</v>
      </c>
      <c r="D182" s="5285" t="s">
        <v>2364</v>
      </c>
      <c r="E182" s="5285" t="s">
        <v>2365</v>
      </c>
      <c r="F182" s="5285" t="s">
        <v>2355</v>
      </c>
      <c r="G182" s="5285" t="s">
        <v>2366</v>
      </c>
      <c r="H182" s="5285" t="s">
        <v>28</v>
      </c>
      <c r="I182" s="5285" t="s">
        <v>910</v>
      </c>
    </row>
    <row customHeight="1" ht="11.25">
      <c r="A183" s="5285" t="s">
        <v>2273</v>
      </c>
      <c r="B183" s="5285" t="s">
        <v>16</v>
      </c>
      <c r="C183" s="5285" t="s">
        <v>2367</v>
      </c>
      <c r="D183" s="5285" t="s">
        <v>2368</v>
      </c>
      <c r="E183" s="5285" t="s">
        <v>2369</v>
      </c>
      <c r="F183" s="5285" t="s">
        <v>2370</v>
      </c>
      <c r="G183" s="5285" t="s">
        <v>2371</v>
      </c>
      <c r="H183" s="5285" t="s">
        <v>28</v>
      </c>
      <c r="I183" s="5285" t="s">
        <v>910</v>
      </c>
    </row>
    <row customHeight="1" ht="11.25">
      <c r="A184" s="5285" t="s">
        <v>2273</v>
      </c>
      <c r="B184" s="5285" t="s">
        <v>16</v>
      </c>
      <c r="C184" s="5285" t="s">
        <v>2372</v>
      </c>
      <c r="D184" s="5285" t="s">
        <v>2373</v>
      </c>
      <c r="E184" s="5285" t="s">
        <v>2374</v>
      </c>
      <c r="F184" s="5285" t="s">
        <v>2375</v>
      </c>
      <c r="G184" s="5285" t="s">
        <v>28</v>
      </c>
      <c r="H184" s="5285" t="s">
        <v>28</v>
      </c>
      <c r="I184" s="5285" t="s">
        <v>910</v>
      </c>
    </row>
    <row customHeight="1" ht="11.25">
      <c r="A185" s="5285" t="s">
        <v>2273</v>
      </c>
      <c r="B185" s="5285" t="s">
        <v>16</v>
      </c>
      <c r="C185" s="5285" t="s">
        <v>2543</v>
      </c>
      <c r="D185" s="5285" t="s">
        <v>2544</v>
      </c>
      <c r="E185" s="5285" t="s">
        <v>2545</v>
      </c>
      <c r="F185" s="5285" t="s">
        <v>2546</v>
      </c>
      <c r="G185" s="5285" t="s">
        <v>28</v>
      </c>
      <c r="H185" s="5285" t="s">
        <v>28</v>
      </c>
      <c r="I185" s="5285" t="s">
        <v>910</v>
      </c>
    </row>
    <row customHeight="1" ht="11.25">
      <c r="A186" s="5285" t="s">
        <v>2273</v>
      </c>
      <c r="B186" s="5285" t="s">
        <v>16</v>
      </c>
      <c r="C186" s="5285" t="s">
        <v>2383</v>
      </c>
      <c r="D186" s="5285" t="s">
        <v>2384</v>
      </c>
      <c r="E186" s="5285" t="s">
        <v>2385</v>
      </c>
      <c r="F186" s="5285" t="s">
        <v>2386</v>
      </c>
      <c r="G186" s="5285" t="s">
        <v>28</v>
      </c>
      <c r="H186" s="5285" t="s">
        <v>28</v>
      </c>
      <c r="I186" s="5285" t="s">
        <v>910</v>
      </c>
    </row>
    <row customHeight="1" ht="11.25">
      <c r="A187" s="5285" t="s">
        <v>2273</v>
      </c>
      <c r="B187" s="5285" t="s">
        <v>16</v>
      </c>
      <c r="C187" s="5285" t="s">
        <v>2387</v>
      </c>
      <c r="D187" s="5285" t="s">
        <v>2388</v>
      </c>
      <c r="E187" s="5285" t="s">
        <v>2389</v>
      </c>
      <c r="F187" s="5285" t="s">
        <v>2285</v>
      </c>
      <c r="G187" s="5285" t="s">
        <v>28</v>
      </c>
      <c r="H187" s="5285" t="s">
        <v>28</v>
      </c>
      <c r="I187" s="5285" t="s">
        <v>910</v>
      </c>
    </row>
    <row customHeight="1" ht="11.25">
      <c r="A188" s="5285" t="s">
        <v>2273</v>
      </c>
      <c r="B188" s="5285" t="s">
        <v>16</v>
      </c>
      <c r="C188" s="5285" t="s">
        <v>2547</v>
      </c>
      <c r="D188" s="5285" t="s">
        <v>2548</v>
      </c>
      <c r="E188" s="5285" t="s">
        <v>2549</v>
      </c>
      <c r="F188" s="5285" t="s">
        <v>2386</v>
      </c>
      <c r="G188" s="5285" t="s">
        <v>2550</v>
      </c>
      <c r="H188" s="5285" t="s">
        <v>28</v>
      </c>
      <c r="I188" s="5285" t="s">
        <v>910</v>
      </c>
    </row>
    <row customHeight="1" ht="11.25">
      <c r="A189" s="5285" t="s">
        <v>2273</v>
      </c>
      <c r="B189" s="5285" t="s">
        <v>16</v>
      </c>
      <c r="C189" s="5285" t="s">
        <v>2393</v>
      </c>
      <c r="D189" s="5285" t="s">
        <v>2394</v>
      </c>
      <c r="E189" s="5285" t="s">
        <v>2395</v>
      </c>
      <c r="F189" s="5285" t="s">
        <v>2285</v>
      </c>
      <c r="G189" s="5285" t="s">
        <v>28</v>
      </c>
      <c r="H189" s="5285" t="s">
        <v>28</v>
      </c>
      <c r="I189" s="5285" t="s">
        <v>910</v>
      </c>
    </row>
    <row customHeight="1" ht="11.25">
      <c r="A190" s="5285" t="s">
        <v>2273</v>
      </c>
      <c r="B190" s="5285" t="s">
        <v>16</v>
      </c>
      <c r="C190" s="5285" t="s">
        <v>2399</v>
      </c>
      <c r="D190" s="5285" t="s">
        <v>2400</v>
      </c>
      <c r="E190" s="5285" t="s">
        <v>2401</v>
      </c>
      <c r="F190" s="5285" t="s">
        <v>2370</v>
      </c>
      <c r="G190" s="5285" t="s">
        <v>28</v>
      </c>
      <c r="H190" s="5285" t="s">
        <v>28</v>
      </c>
      <c r="I190" s="5285" t="s">
        <v>910</v>
      </c>
    </row>
    <row customHeight="1" ht="11.25">
      <c r="A191" s="5285" t="s">
        <v>2273</v>
      </c>
      <c r="B191" s="5285" t="s">
        <v>16</v>
      </c>
      <c r="C191" s="5285" t="s">
        <v>2402</v>
      </c>
      <c r="D191" s="5285" t="s">
        <v>2403</v>
      </c>
      <c r="E191" s="5285" t="s">
        <v>2404</v>
      </c>
      <c r="F191" s="5285" t="s">
        <v>2370</v>
      </c>
      <c r="G191" s="5285" t="s">
        <v>2405</v>
      </c>
      <c r="H191" s="5285" t="s">
        <v>28</v>
      </c>
      <c r="I191" s="5285" t="s">
        <v>910</v>
      </c>
    </row>
    <row customHeight="1" ht="11.25">
      <c r="A192" s="5285" t="s">
        <v>2273</v>
      </c>
      <c r="B192" s="5285" t="s">
        <v>16</v>
      </c>
      <c r="C192" s="5285" t="s">
        <v>2551</v>
      </c>
      <c r="D192" s="5285" t="s">
        <v>2552</v>
      </c>
      <c r="E192" s="5285" t="s">
        <v>2553</v>
      </c>
      <c r="F192" s="5285" t="s">
        <v>2437</v>
      </c>
      <c r="G192" s="5285" t="s">
        <v>2554</v>
      </c>
      <c r="H192" s="5285" t="s">
        <v>28</v>
      </c>
      <c r="I192" s="5285" t="s">
        <v>910</v>
      </c>
    </row>
    <row customHeight="1" ht="11.25">
      <c r="A193" s="5285" t="s">
        <v>2273</v>
      </c>
      <c r="B193" s="5285" t="s">
        <v>16</v>
      </c>
      <c r="C193" s="5285" t="s">
        <v>2555</v>
      </c>
      <c r="D193" s="5285" t="s">
        <v>2556</v>
      </c>
      <c r="E193" s="5285" t="s">
        <v>2557</v>
      </c>
      <c r="F193" s="5285" t="s">
        <v>2355</v>
      </c>
      <c r="G193" s="5285" t="s">
        <v>28</v>
      </c>
      <c r="H193" s="5285" t="s">
        <v>28</v>
      </c>
      <c r="I193" s="5285" t="s">
        <v>910</v>
      </c>
    </row>
    <row customHeight="1" ht="11.25">
      <c r="A194" s="5285" t="s">
        <v>2273</v>
      </c>
      <c r="B194" s="5285" t="s">
        <v>16</v>
      </c>
      <c r="C194" s="5285" t="s">
        <v>2419</v>
      </c>
      <c r="D194" s="5285" t="s">
        <v>2420</v>
      </c>
      <c r="E194" s="5285" t="s">
        <v>2421</v>
      </c>
      <c r="F194" s="5285" t="s">
        <v>2422</v>
      </c>
      <c r="G194" s="5285" t="s">
        <v>28</v>
      </c>
      <c r="H194" s="5285" t="s">
        <v>28</v>
      </c>
      <c r="I194" s="5285" t="s">
        <v>910</v>
      </c>
    </row>
    <row customHeight="1" ht="11.25">
      <c r="A195" s="5285" t="s">
        <v>2273</v>
      </c>
      <c r="B195" s="5285" t="s">
        <v>16</v>
      </c>
      <c r="C195" s="5285" t="s">
        <v>2427</v>
      </c>
      <c r="D195" s="5285" t="s">
        <v>2428</v>
      </c>
      <c r="E195" s="5285" t="s">
        <v>2429</v>
      </c>
      <c r="F195" s="5285" t="s">
        <v>2370</v>
      </c>
      <c r="G195" s="5285" t="s">
        <v>2430</v>
      </c>
      <c r="H195" s="5285" t="s">
        <v>28</v>
      </c>
      <c r="I195" s="5285" t="s">
        <v>910</v>
      </c>
    </row>
    <row customHeight="1" ht="11.25">
      <c r="A196" s="5285" t="s">
        <v>2273</v>
      </c>
      <c r="B196" s="5285" t="s">
        <v>16</v>
      </c>
      <c r="C196" s="5285" t="s">
        <v>2431</v>
      </c>
      <c r="D196" s="5285" t="s">
        <v>2432</v>
      </c>
      <c r="E196" s="5285" t="s">
        <v>2433</v>
      </c>
      <c r="F196" s="5285" t="s">
        <v>2285</v>
      </c>
      <c r="G196" s="5285" t="s">
        <v>28</v>
      </c>
      <c r="H196" s="5285" t="s">
        <v>28</v>
      </c>
      <c r="I196" s="5285" t="s">
        <v>910</v>
      </c>
    </row>
    <row customHeight="1" ht="11.25">
      <c r="A197" s="5285" t="s">
        <v>2273</v>
      </c>
      <c r="B197" s="5285" t="s">
        <v>16</v>
      </c>
      <c r="C197" s="5285" t="s">
        <v>2558</v>
      </c>
      <c r="D197" s="5285" t="s">
        <v>2559</v>
      </c>
      <c r="E197" s="5285" t="s">
        <v>2560</v>
      </c>
      <c r="F197" s="5285" t="s">
        <v>53</v>
      </c>
      <c r="G197" s="5285" t="s">
        <v>2561</v>
      </c>
      <c r="H197" s="5285" t="s">
        <v>28</v>
      </c>
      <c r="I197" s="5285" t="s">
        <v>910</v>
      </c>
    </row>
    <row customHeight="1" ht="11.25">
      <c r="A198" s="5285" t="s">
        <v>2273</v>
      </c>
      <c r="B198" s="5285" t="s">
        <v>16</v>
      </c>
      <c r="C198" s="5285" t="s">
        <v>2439</v>
      </c>
      <c r="D198" s="5285" t="s">
        <v>2440</v>
      </c>
      <c r="E198" s="5285" t="s">
        <v>2441</v>
      </c>
      <c r="F198" s="5285" t="s">
        <v>2442</v>
      </c>
      <c r="G198" s="5285" t="s">
        <v>2443</v>
      </c>
      <c r="H198" s="5285" t="s">
        <v>28</v>
      </c>
      <c r="I198" s="5285" t="s">
        <v>910</v>
      </c>
    </row>
    <row customHeight="1" ht="11.25">
      <c r="A199" s="5285" t="s">
        <v>2273</v>
      </c>
      <c r="B199" s="5285" t="s">
        <v>16</v>
      </c>
      <c r="C199" s="5285" t="s">
        <v>2444</v>
      </c>
      <c r="D199" s="5285" t="s">
        <v>2445</v>
      </c>
      <c r="E199" s="5285" t="s">
        <v>2446</v>
      </c>
      <c r="F199" s="5285" t="s">
        <v>2447</v>
      </c>
      <c r="G199" s="5285" t="s">
        <v>28</v>
      </c>
      <c r="H199" s="5285" t="s">
        <v>28</v>
      </c>
      <c r="I199" s="5285" t="s">
        <v>910</v>
      </c>
    </row>
    <row customHeight="1" ht="11.25">
      <c r="A200" s="5285" t="s">
        <v>2273</v>
      </c>
      <c r="B200" s="5285" t="s">
        <v>16</v>
      </c>
      <c r="C200" s="5285" t="s">
        <v>2567</v>
      </c>
      <c r="D200" s="5285" t="s">
        <v>2568</v>
      </c>
      <c r="E200" s="5285" t="s">
        <v>2569</v>
      </c>
      <c r="F200" s="5285" t="s">
        <v>2570</v>
      </c>
      <c r="G200" s="5285" t="s">
        <v>28</v>
      </c>
      <c r="H200" s="5285" t="s">
        <v>28</v>
      </c>
      <c r="I200" s="5285" t="s">
        <v>910</v>
      </c>
    </row>
    <row customHeight="1" ht="11.25">
      <c r="A201" s="5285" t="s">
        <v>2273</v>
      </c>
      <c r="B201" s="5285" t="s">
        <v>16</v>
      </c>
      <c r="C201" s="5285" t="s">
        <v>2571</v>
      </c>
      <c r="D201" s="5285" t="s">
        <v>2572</v>
      </c>
      <c r="E201" s="5285" t="s">
        <v>2573</v>
      </c>
      <c r="F201" s="5285" t="s">
        <v>2570</v>
      </c>
      <c r="G201" s="5285" t="s">
        <v>28</v>
      </c>
      <c r="H201" s="5285" t="s">
        <v>28</v>
      </c>
      <c r="I201" s="5285" t="s">
        <v>910</v>
      </c>
    </row>
    <row customHeight="1" ht="11.25">
      <c r="A202" s="5285" t="s">
        <v>2273</v>
      </c>
      <c r="B202" s="5285" t="s">
        <v>16</v>
      </c>
      <c r="C202" s="5285" t="s">
        <v>2574</v>
      </c>
      <c r="D202" s="5285" t="s">
        <v>2575</v>
      </c>
      <c r="E202" s="5285" t="s">
        <v>2576</v>
      </c>
      <c r="F202" s="5285" t="s">
        <v>2565</v>
      </c>
      <c r="G202" s="5285" t="s">
        <v>2577</v>
      </c>
      <c r="H202" s="5285" t="s">
        <v>28</v>
      </c>
      <c r="I202" s="5285" t="s">
        <v>910</v>
      </c>
    </row>
    <row customHeight="1" ht="11.25">
      <c r="A203" s="5285" t="s">
        <v>2273</v>
      </c>
      <c r="B203" s="5285" t="s">
        <v>16</v>
      </c>
      <c r="C203" s="5285" t="s">
        <v>2578</v>
      </c>
      <c r="D203" s="5285" t="s">
        <v>2579</v>
      </c>
      <c r="E203" s="5285" t="s">
        <v>2580</v>
      </c>
      <c r="F203" s="5285" t="s">
        <v>2370</v>
      </c>
      <c r="G203" s="5285" t="s">
        <v>2581</v>
      </c>
      <c r="H203" s="5285" t="s">
        <v>28</v>
      </c>
      <c r="I203" s="5285" t="s">
        <v>910</v>
      </c>
    </row>
    <row customHeight="1" ht="11.25">
      <c r="A204" s="5285" t="s">
        <v>2273</v>
      </c>
      <c r="B204" s="5285" t="s">
        <v>16</v>
      </c>
      <c r="C204" s="5285" t="s">
        <v>2454</v>
      </c>
      <c r="D204" s="5285" t="s">
        <v>2455</v>
      </c>
      <c r="E204" s="5285" t="s">
        <v>2456</v>
      </c>
      <c r="F204" s="5285" t="s">
        <v>2457</v>
      </c>
      <c r="G204" s="5285" t="s">
        <v>2458</v>
      </c>
      <c r="H204" s="5285" t="s">
        <v>28</v>
      </c>
      <c r="I204" s="5285" t="s">
        <v>910</v>
      </c>
    </row>
    <row customHeight="1" ht="11.25">
      <c r="A205" s="5285" t="s">
        <v>2273</v>
      </c>
      <c r="B205" s="5285" t="s">
        <v>16</v>
      </c>
      <c r="C205" s="5285" t="s">
        <v>2582</v>
      </c>
      <c r="D205" s="5285" t="s">
        <v>2583</v>
      </c>
      <c r="E205" s="5285" t="s">
        <v>2584</v>
      </c>
      <c r="F205" s="5285" t="s">
        <v>2437</v>
      </c>
      <c r="G205" s="5285" t="s">
        <v>28</v>
      </c>
      <c r="H205" s="5285" t="s">
        <v>28</v>
      </c>
      <c r="I205" s="5285" t="s">
        <v>910</v>
      </c>
    </row>
    <row customHeight="1" ht="11.25">
      <c r="A206" s="5285" t="s">
        <v>2273</v>
      </c>
      <c r="B206" s="5285" t="s">
        <v>16</v>
      </c>
      <c r="C206" s="5285" t="s">
        <v>2585</v>
      </c>
      <c r="D206" s="5285" t="s">
        <v>2586</v>
      </c>
      <c r="E206" s="5285" t="s">
        <v>2587</v>
      </c>
      <c r="F206" s="5285" t="s">
        <v>2484</v>
      </c>
      <c r="G206" s="5285" t="s">
        <v>2588</v>
      </c>
      <c r="H206" s="5285" t="s">
        <v>28</v>
      </c>
      <c r="I206" s="5285" t="s">
        <v>910</v>
      </c>
    </row>
    <row customHeight="1" ht="11.25">
      <c r="A207" s="5285" t="s">
        <v>2273</v>
      </c>
      <c r="B207" s="5285" t="s">
        <v>16</v>
      </c>
      <c r="C207" s="5285" t="s">
        <v>2469</v>
      </c>
      <c r="D207" s="5285" t="s">
        <v>2470</v>
      </c>
      <c r="E207" s="5285" t="s">
        <v>2471</v>
      </c>
      <c r="F207" s="5285" t="s">
        <v>2386</v>
      </c>
      <c r="G207" s="5285" t="s">
        <v>2472</v>
      </c>
      <c r="H207" s="5285" t="s">
        <v>28</v>
      </c>
      <c r="I207" s="5285" t="s">
        <v>910</v>
      </c>
    </row>
    <row customHeight="1" ht="11.25">
      <c r="A208" s="5285" t="s">
        <v>2273</v>
      </c>
      <c r="B208" s="5285" t="s">
        <v>16</v>
      </c>
      <c r="C208" s="5285" t="s">
        <v>2589</v>
      </c>
      <c r="D208" s="5285" t="s">
        <v>2590</v>
      </c>
      <c r="E208" s="5285" t="s">
        <v>2591</v>
      </c>
      <c r="F208" s="5285" t="s">
        <v>2285</v>
      </c>
      <c r="G208" s="5285" t="s">
        <v>28</v>
      </c>
      <c r="H208" s="5285" t="s">
        <v>28</v>
      </c>
      <c r="I208" s="5285" t="s">
        <v>910</v>
      </c>
    </row>
    <row customHeight="1" ht="11.25">
      <c r="A209" s="5285" t="s">
        <v>2273</v>
      </c>
      <c r="B209" s="5285" t="s">
        <v>16</v>
      </c>
      <c r="C209" s="5285" t="s">
        <v>2596</v>
      </c>
      <c r="D209" s="5285" t="s">
        <v>2597</v>
      </c>
      <c r="E209" s="5285" t="s">
        <v>2598</v>
      </c>
      <c r="F209" s="5285" t="s">
        <v>2599</v>
      </c>
      <c r="G209" s="5285" t="s">
        <v>2600</v>
      </c>
      <c r="H209" s="5285" t="s">
        <v>28</v>
      </c>
      <c r="I209" s="5285" t="s">
        <v>910</v>
      </c>
    </row>
    <row customHeight="1" ht="11.25">
      <c r="A210" s="5285" t="s">
        <v>2273</v>
      </c>
      <c r="B210" s="5285" t="s">
        <v>16</v>
      </c>
      <c r="C210" s="5285" t="s">
        <v>2491</v>
      </c>
      <c r="D210" s="5285" t="s">
        <v>2492</v>
      </c>
      <c r="E210" s="5285" t="s">
        <v>2493</v>
      </c>
      <c r="F210" s="5285" t="s">
        <v>2494</v>
      </c>
      <c r="G210" s="5285" t="s">
        <v>2495</v>
      </c>
      <c r="H210" s="5285" t="s">
        <v>28</v>
      </c>
      <c r="I210" s="5285" t="s">
        <v>910</v>
      </c>
    </row>
    <row customHeight="1" ht="11.25">
      <c r="A211" s="5285" t="s">
        <v>2273</v>
      </c>
      <c r="B211" s="5285" t="s">
        <v>16</v>
      </c>
      <c r="C211" s="5285" t="s">
        <v>2502</v>
      </c>
      <c r="D211" s="5285" t="s">
        <v>2503</v>
      </c>
      <c r="E211" s="5285" t="s">
        <v>2493</v>
      </c>
      <c r="F211" s="5285" t="s">
        <v>2504</v>
      </c>
      <c r="G211" s="5285" t="s">
        <v>2505</v>
      </c>
      <c r="H211" s="5285" t="s">
        <v>28</v>
      </c>
      <c r="I211" s="5285" t="s">
        <v>910</v>
      </c>
    </row>
    <row customHeight="1" ht="11.25">
      <c r="A212" s="5285" t="s">
        <v>2273</v>
      </c>
      <c r="B212" s="5285" t="s">
        <v>16</v>
      </c>
      <c r="C212" s="5285" t="s">
        <v>2506</v>
      </c>
      <c r="D212" s="5285" t="s">
        <v>2507</v>
      </c>
      <c r="E212" s="5285" t="s">
        <v>2508</v>
      </c>
      <c r="F212" s="5285" t="s">
        <v>2509</v>
      </c>
      <c r="G212" s="5285" t="s">
        <v>28</v>
      </c>
      <c r="H212" s="5285" t="s">
        <v>28</v>
      </c>
      <c r="I212" s="5285" t="s">
        <v>910</v>
      </c>
    </row>
    <row customHeight="1" ht="11.25">
      <c r="A213" s="5285" t="s">
        <v>2273</v>
      </c>
      <c r="B213" s="5285" t="s">
        <v>16</v>
      </c>
      <c r="C213" s="5285" t="s">
        <v>2601</v>
      </c>
      <c r="D213" s="5285" t="s">
        <v>2602</v>
      </c>
      <c r="E213" s="5285" t="s">
        <v>2603</v>
      </c>
      <c r="F213" s="5285" t="s">
        <v>2604</v>
      </c>
      <c r="G213" s="5285" t="s">
        <v>28</v>
      </c>
      <c r="H213" s="5285" t="s">
        <v>28</v>
      </c>
      <c r="I213" s="5285" t="s">
        <v>910</v>
      </c>
    </row>
    <row customHeight="1" ht="11.25">
      <c r="A214" s="5285" t="s">
        <v>2273</v>
      </c>
      <c r="B214" s="5285" t="s">
        <v>16</v>
      </c>
      <c r="C214" s="5285" t="s">
        <v>2518</v>
      </c>
      <c r="D214" s="5285" t="s">
        <v>2519</v>
      </c>
      <c r="E214" s="5285" t="s">
        <v>2520</v>
      </c>
      <c r="F214" s="5285" t="s">
        <v>2447</v>
      </c>
      <c r="G214" s="5285" t="s">
        <v>28</v>
      </c>
      <c r="H214" s="5285" t="s">
        <v>28</v>
      </c>
      <c r="I214" s="5285" t="s">
        <v>910</v>
      </c>
    </row>
    <row customHeight="1" ht="11.25">
      <c r="A215" s="5285" t="s">
        <v>2273</v>
      </c>
      <c r="B215" s="5285" t="s">
        <v>16</v>
      </c>
      <c r="C215" s="5285" t="s">
        <v>2286</v>
      </c>
      <c r="D215" s="5285" t="s">
        <v>2287</v>
      </c>
      <c r="E215" s="5285" t="s">
        <v>2288</v>
      </c>
      <c r="F215" s="5285" t="s">
        <v>53</v>
      </c>
      <c r="G215" s="5285" t="s">
        <v>2289</v>
      </c>
      <c r="H215" s="5285" t="s">
        <v>28</v>
      </c>
      <c r="I215" s="5285" t="s">
        <v>1645</v>
      </c>
    </row>
    <row customHeight="1" ht="11.25">
      <c r="A216" s="5285" t="s">
        <v>2273</v>
      </c>
      <c r="B216" s="5285" t="s">
        <v>16</v>
      </c>
      <c r="C216" s="5285" t="s">
        <v>28</v>
      </c>
      <c r="D216" s="5285" t="s">
        <v>2350</v>
      </c>
      <c r="E216" s="5285" t="s">
        <v>2351</v>
      </c>
      <c r="F216" s="5285" t="s">
        <v>53</v>
      </c>
      <c r="G216" s="5285" t="s">
        <v>28</v>
      </c>
      <c r="H216" s="5285" t="s">
        <v>28</v>
      </c>
      <c r="I216" s="5285" t="s">
        <v>1645</v>
      </c>
    </row>
    <row customHeight="1" ht="11.25">
      <c r="A217" s="5285" t="s">
        <v>2273</v>
      </c>
      <c r="B217" s="5285" t="s">
        <v>16</v>
      </c>
      <c r="C217" s="5285" t="s">
        <v>2605</v>
      </c>
      <c r="D217" s="5285" t="s">
        <v>2606</v>
      </c>
      <c r="E217" s="5285" t="s">
        <v>2607</v>
      </c>
      <c r="F217" s="5285" t="s">
        <v>2301</v>
      </c>
      <c r="G217" s="5285" t="s">
        <v>28</v>
      </c>
      <c r="H217" s="5285" t="s">
        <v>28</v>
      </c>
      <c r="I217" s="5285" t="s">
        <v>1645</v>
      </c>
    </row>
    <row customHeight="1" ht="11.25">
      <c r="A218" s="5285" t="s">
        <v>2273</v>
      </c>
      <c r="B218" s="5285" t="s">
        <v>16</v>
      </c>
      <c r="C218" s="5285" t="s">
        <v>2376</v>
      </c>
      <c r="D218" s="5285" t="s">
        <v>2377</v>
      </c>
      <c r="E218" s="5285" t="s">
        <v>2378</v>
      </c>
      <c r="F218" s="5285" t="s">
        <v>2316</v>
      </c>
      <c r="G218" s="5285" t="s">
        <v>28</v>
      </c>
      <c r="H218" s="5285" t="s">
        <v>28</v>
      </c>
      <c r="I218" s="5285" t="s">
        <v>1645</v>
      </c>
    </row>
    <row customHeight="1" ht="11.25">
      <c r="A219" s="5285" t="s">
        <v>2273</v>
      </c>
      <c r="B219" s="5285" t="s">
        <v>16</v>
      </c>
      <c r="C219" s="5285" t="s">
        <v>2434</v>
      </c>
      <c r="D219" s="5285" t="s">
        <v>2435</v>
      </c>
      <c r="E219" s="5285" t="s">
        <v>2436</v>
      </c>
      <c r="F219" s="5285" t="s">
        <v>2437</v>
      </c>
      <c r="G219" s="5285" t="s">
        <v>2438</v>
      </c>
      <c r="H219" s="5285" t="s">
        <v>28</v>
      </c>
      <c r="I219" s="5285" t="s">
        <v>1645</v>
      </c>
    </row>
    <row customHeight="1" ht="11.25">
      <c r="A220" s="5285" t="s">
        <v>2273</v>
      </c>
      <c r="B220" s="5285" t="s">
        <v>16</v>
      </c>
      <c r="C220" s="5285" t="s">
        <v>2608</v>
      </c>
      <c r="D220" s="5285" t="s">
        <v>2609</v>
      </c>
      <c r="E220" s="5285" t="s">
        <v>2610</v>
      </c>
      <c r="F220" s="5285" t="s">
        <v>2513</v>
      </c>
      <c r="G220" s="5285" t="s">
        <v>28</v>
      </c>
      <c r="H220" s="5285" t="s">
        <v>28</v>
      </c>
      <c r="I220" s="5285" t="s">
        <v>1645</v>
      </c>
    </row>
    <row customHeight="1" ht="11.25">
      <c r="A221" s="5285" t="s">
        <v>2273</v>
      </c>
      <c r="B221" s="5285" t="s">
        <v>16</v>
      </c>
      <c r="C221" s="5285" t="s">
        <v>2611</v>
      </c>
      <c r="D221" s="5285" t="s">
        <v>2612</v>
      </c>
      <c r="E221" s="5285" t="s">
        <v>2613</v>
      </c>
      <c r="F221" s="5285" t="s">
        <v>2370</v>
      </c>
      <c r="G221" s="5285" t="s">
        <v>28</v>
      </c>
      <c r="H221" s="5285" t="s">
        <v>28</v>
      </c>
      <c r="I221" s="5285" t="s">
        <v>1645</v>
      </c>
    </row>
    <row customHeight="1" ht="11.25">
      <c r="A222" s="5285" t="s">
        <v>2273</v>
      </c>
      <c r="B222" s="5285" t="s">
        <v>16</v>
      </c>
      <c r="C222" s="5285" t="s">
        <v>2614</v>
      </c>
      <c r="D222" s="5285" t="s">
        <v>2615</v>
      </c>
      <c r="E222" s="5285" t="s">
        <v>2616</v>
      </c>
      <c r="F222" s="5285" t="s">
        <v>2386</v>
      </c>
      <c r="G222" s="5285" t="s">
        <v>28</v>
      </c>
      <c r="H222" s="5285" t="s">
        <v>28</v>
      </c>
      <c r="I222" s="5285" t="s">
        <v>1645</v>
      </c>
    </row>
    <row customHeight="1" ht="11.25">
      <c r="A223" s="5285" t="s">
        <v>2273</v>
      </c>
      <c r="B223" s="5285" t="s">
        <v>16</v>
      </c>
      <c r="C223" s="5285" t="s">
        <v>2617</v>
      </c>
      <c r="D223" s="5285" t="s">
        <v>2618</v>
      </c>
      <c r="E223" s="5285" t="s">
        <v>2619</v>
      </c>
      <c r="F223" s="5285" t="s">
        <v>2422</v>
      </c>
      <c r="G223" s="5285" t="s">
        <v>28</v>
      </c>
      <c r="H223" s="5285" t="s">
        <v>28</v>
      </c>
      <c r="I223" s="5285" t="s">
        <v>1645</v>
      </c>
    </row>
    <row customHeight="1" ht="11.25">
      <c r="A224" s="5285" t="s">
        <v>2273</v>
      </c>
      <c r="B224" s="5285" t="s">
        <v>16</v>
      </c>
      <c r="C224" s="5285" t="s">
        <v>2620</v>
      </c>
      <c r="D224" s="5285" t="s">
        <v>2621</v>
      </c>
      <c r="E224" s="5285" t="s">
        <v>2622</v>
      </c>
      <c r="F224" s="5285" t="s">
        <v>53</v>
      </c>
      <c r="G224" s="5285" t="s">
        <v>28</v>
      </c>
      <c r="H224" s="5285" t="s">
        <v>28</v>
      </c>
      <c r="I224" s="5285" t="s">
        <v>1645</v>
      </c>
    </row>
    <row customHeight="1" ht="11.25">
      <c r="A225" s="5285" t="s">
        <v>2273</v>
      </c>
      <c r="B225" s="5285" t="s">
        <v>16</v>
      </c>
      <c r="C225" s="5285" t="s">
        <v>2623</v>
      </c>
      <c r="D225" s="5285" t="s">
        <v>2624</v>
      </c>
      <c r="E225" s="5285" t="s">
        <v>2625</v>
      </c>
      <c r="F225" s="5285" t="s">
        <v>2316</v>
      </c>
      <c r="G225" s="5285" t="s">
        <v>28</v>
      </c>
      <c r="H225" s="5285" t="s">
        <v>28</v>
      </c>
      <c r="I225" s="5285" t="s">
        <v>1645</v>
      </c>
    </row>
    <row customHeight="1" ht="11.25">
      <c r="A226" s="5285" t="s">
        <v>2273</v>
      </c>
      <c r="B226" s="5285" t="s">
        <v>16</v>
      </c>
      <c r="C226" s="5285" t="s">
        <v>2626</v>
      </c>
      <c r="D226" s="5285" t="s">
        <v>2627</v>
      </c>
      <c r="E226" s="5285" t="s">
        <v>2628</v>
      </c>
      <c r="F226" s="5285" t="s">
        <v>2325</v>
      </c>
      <c r="G226" s="5285" t="s">
        <v>28</v>
      </c>
      <c r="H226" s="5285" t="s">
        <v>28</v>
      </c>
      <c r="I226" s="5285" t="s">
        <v>1645</v>
      </c>
    </row>
    <row customHeight="1" ht="11.25">
      <c r="A227" s="5285" t="s">
        <v>2273</v>
      </c>
      <c r="B227" s="5285" t="s">
        <v>16</v>
      </c>
      <c r="C227" s="5285" t="s">
        <v>2629</v>
      </c>
      <c r="D227" s="5285" t="s">
        <v>2630</v>
      </c>
      <c r="E227" s="5285" t="s">
        <v>2631</v>
      </c>
      <c r="F227" s="5285" t="s">
        <v>2632</v>
      </c>
      <c r="G227" s="5285" t="s">
        <v>28</v>
      </c>
      <c r="H227" s="5285" t="s">
        <v>28</v>
      </c>
      <c r="I227" s="5285" t="s">
        <v>1645</v>
      </c>
    </row>
    <row customHeight="1" ht="11.25">
      <c r="A228" s="5285" t="s">
        <v>2273</v>
      </c>
      <c r="B228" s="5285" t="s">
        <v>16</v>
      </c>
      <c r="C228" s="5285" t="s">
        <v>2633</v>
      </c>
      <c r="D228" s="5285" t="s">
        <v>2634</v>
      </c>
      <c r="E228" s="5285" t="s">
        <v>2635</v>
      </c>
      <c r="F228" s="5285" t="s">
        <v>2355</v>
      </c>
      <c r="G228" s="5285" t="s">
        <v>28</v>
      </c>
      <c r="H228" s="5285" t="s">
        <v>28</v>
      </c>
      <c r="I228" s="5285" t="s">
        <v>1645</v>
      </c>
    </row>
    <row customHeight="1" ht="11.25">
      <c r="A229" s="5285" t="s">
        <v>2273</v>
      </c>
      <c r="B229" s="5285" t="s">
        <v>16</v>
      </c>
      <c r="C229" s="5285" t="s">
        <v>2636</v>
      </c>
      <c r="D229" s="5285" t="s">
        <v>2637</v>
      </c>
      <c r="E229" s="5285" t="s">
        <v>2638</v>
      </c>
      <c r="F229" s="5285" t="s">
        <v>2375</v>
      </c>
      <c r="G229" s="5285" t="s">
        <v>2639</v>
      </c>
      <c r="H229" s="5285" t="s">
        <v>28</v>
      </c>
      <c r="I229" s="5285"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6E57-1586-51FD-4CEE-4A801C4D408E}" mc:Ignorable="x14ac xr xr2 xr3">
  <sheetPr>
    <tabColor rgb="FFFFCC99"/>
  </sheetPr>
  <dimension ref="A1:G37"/>
  <sheetViews>
    <sheetView topLeftCell="A1" showGridLines="0" workbookViewId="0">
      <selection activeCell="A1" sqref="A1"/>
    </sheetView>
  </sheetViews>
  <sheetFormatPr customHeight="1" defaultRowHeight="11.25"/>
  <cols>
    <col min="1" max="1" style="2910" width="9.140625"/>
  </cols>
  <sheetData>
    <row customHeight="1" ht="11.25">
      <c r="A1" s="429" t="s">
        <v>2640</v>
      </c>
      <c r="B1" s="118" t="s">
        <v>2641</v>
      </c>
      <c r="C1" s="118" t="s">
        <v>2642</v>
      </c>
      <c r="D1" s="118" t="s">
        <v>2643</v>
      </c>
      <c r="E1" s="0" t="s">
        <v>2644</v>
      </c>
      <c r="F1" s="0" t="s">
        <v>2645</v>
      </c>
      <c r="G1" s="0" t="s">
        <v>2646</v>
      </c>
    </row>
    <row customHeight="1" ht="11.25">
      <c r="A2" s="429" t="s">
        <v>16</v>
      </c>
      <c r="B2" s="0" t="s">
        <v>2647</v>
      </c>
      <c r="C2" s="0" t="s">
        <v>2648</v>
      </c>
      <c r="D2" s="0" t="s">
        <v>2647</v>
      </c>
      <c r="E2" s="0" t="s">
        <v>2648</v>
      </c>
      <c r="F2" s="0" t="s">
        <v>2649</v>
      </c>
      <c r="G2" s="0" t="s">
        <v>109</v>
      </c>
    </row>
    <row customHeight="1" ht="11.25">
      <c r="A3" s="429" t="s">
        <v>16</v>
      </c>
      <c r="B3" s="0" t="s">
        <v>2650</v>
      </c>
      <c r="C3" s="0" t="s">
        <v>2651</v>
      </c>
      <c r="D3" s="0" t="s">
        <v>2650</v>
      </c>
      <c r="E3" s="0" t="s">
        <v>2651</v>
      </c>
      <c r="F3" s="0" t="s">
        <v>2649</v>
      </c>
      <c r="G3" s="0" t="s">
        <v>110</v>
      </c>
    </row>
    <row customHeight="1" ht="11.25">
      <c r="A4" s="429" t="s">
        <v>16</v>
      </c>
      <c r="B4" s="0" t="s">
        <v>2652</v>
      </c>
      <c r="C4" s="0" t="s">
        <v>2653</v>
      </c>
      <c r="D4" s="0" t="s">
        <v>2652</v>
      </c>
      <c r="E4" s="0" t="s">
        <v>2653</v>
      </c>
      <c r="F4" s="0" t="s">
        <v>2649</v>
      </c>
      <c r="G4" s="0" t="s">
        <v>91</v>
      </c>
    </row>
    <row customHeight="1" ht="11.25">
      <c r="A5" s="429" t="s">
        <v>16</v>
      </c>
      <c r="B5" s="0" t="s">
        <v>100</v>
      </c>
      <c r="C5" s="0" t="s">
        <v>101</v>
      </c>
      <c r="D5" s="0" t="s">
        <v>100</v>
      </c>
      <c r="E5" s="0" t="s">
        <v>101</v>
      </c>
      <c r="F5" s="0" t="s">
        <v>2649</v>
      </c>
      <c r="G5" s="0" t="s">
        <v>92</v>
      </c>
    </row>
    <row customHeight="1" ht="11.25">
      <c r="A6" s="429" t="s">
        <v>16</v>
      </c>
      <c r="B6" s="0" t="s">
        <v>2654</v>
      </c>
      <c r="C6" s="0" t="s">
        <v>2655</v>
      </c>
      <c r="D6" s="0" t="s">
        <v>2654</v>
      </c>
      <c r="E6" s="0" t="s">
        <v>2655</v>
      </c>
      <c r="F6" s="0" t="s">
        <v>2649</v>
      </c>
      <c r="G6" s="0" t="s">
        <v>111</v>
      </c>
    </row>
    <row customHeight="1" ht="11.25">
      <c r="A7" s="429" t="s">
        <v>16</v>
      </c>
      <c r="B7" s="0" t="s">
        <v>2656</v>
      </c>
      <c r="C7" s="0" t="s">
        <v>2657</v>
      </c>
      <c r="D7" s="0" t="s">
        <v>2658</v>
      </c>
      <c r="E7" s="0" t="s">
        <v>2659</v>
      </c>
      <c r="F7" s="0" t="s">
        <v>2660</v>
      </c>
      <c r="G7" s="0" t="s">
        <v>93</v>
      </c>
    </row>
    <row customHeight="1" ht="11.25">
      <c r="A8" s="429" t="s">
        <v>16</v>
      </c>
      <c r="B8" s="0" t="s">
        <v>2656</v>
      </c>
      <c r="C8" s="0" t="s">
        <v>2657</v>
      </c>
      <c r="D8" s="0" t="s">
        <v>2661</v>
      </c>
      <c r="E8" s="0" t="s">
        <v>2662</v>
      </c>
      <c r="F8" s="0" t="s">
        <v>2663</v>
      </c>
      <c r="G8" s="0" t="s">
        <v>94</v>
      </c>
    </row>
    <row customHeight="1" ht="11.25">
      <c r="A9" s="429" t="s">
        <v>16</v>
      </c>
      <c r="B9" s="0" t="s">
        <v>2656</v>
      </c>
      <c r="C9" s="0" t="s">
        <v>2657</v>
      </c>
      <c r="D9" s="0" t="s">
        <v>2664</v>
      </c>
      <c r="E9" s="0" t="s">
        <v>2665</v>
      </c>
      <c r="F9" s="0" t="s">
        <v>2660</v>
      </c>
      <c r="G9" s="0" t="s">
        <v>112</v>
      </c>
    </row>
    <row customHeight="1" ht="11.25">
      <c r="A10" s="429" t="s">
        <v>16</v>
      </c>
      <c r="B10" s="0" t="s">
        <v>2656</v>
      </c>
      <c r="C10" s="0" t="s">
        <v>2657</v>
      </c>
      <c r="D10" s="0" t="s">
        <v>2656</v>
      </c>
      <c r="E10" s="0" t="s">
        <v>2657</v>
      </c>
      <c r="F10" s="0" t="s">
        <v>2666</v>
      </c>
      <c r="G10" s="0" t="s">
        <v>148</v>
      </c>
    </row>
    <row customHeight="1" ht="11.25">
      <c r="A11" s="429" t="s">
        <v>16</v>
      </c>
      <c r="B11" s="0" t="s">
        <v>2656</v>
      </c>
      <c r="C11" s="0" t="s">
        <v>2657</v>
      </c>
      <c r="D11" s="0" t="s">
        <v>2667</v>
      </c>
      <c r="E11" s="0" t="s">
        <v>2668</v>
      </c>
      <c r="F11" s="0" t="s">
        <v>2669</v>
      </c>
      <c r="G11" s="0" t="s">
        <v>149</v>
      </c>
    </row>
    <row customHeight="1" ht="11.25">
      <c r="A12" s="429" t="s">
        <v>16</v>
      </c>
      <c r="B12" s="0" t="s">
        <v>2670</v>
      </c>
      <c r="C12" s="0" t="s">
        <v>2671</v>
      </c>
      <c r="D12" s="0" t="s">
        <v>2670</v>
      </c>
      <c r="E12" s="0" t="s">
        <v>2671</v>
      </c>
      <c r="F12" s="0" t="s">
        <v>2672</v>
      </c>
      <c r="G12" s="0" t="s">
        <v>150</v>
      </c>
    </row>
    <row customHeight="1" ht="11.25">
      <c r="A13" s="429" t="s">
        <v>16</v>
      </c>
      <c r="B13" s="0" t="s">
        <v>2673</v>
      </c>
      <c r="C13" s="0" t="s">
        <v>2674</v>
      </c>
      <c r="D13" s="0" t="s">
        <v>2673</v>
      </c>
      <c r="E13" s="0" t="s">
        <v>2674</v>
      </c>
      <c r="F13" s="0" t="s">
        <v>2666</v>
      </c>
      <c r="G13" s="0" t="s">
        <v>151</v>
      </c>
    </row>
    <row customHeight="1" ht="11.25">
      <c r="A14" s="429" t="s">
        <v>16</v>
      </c>
      <c r="B14" s="0" t="s">
        <v>2673</v>
      </c>
      <c r="C14" s="0" t="s">
        <v>2674</v>
      </c>
      <c r="D14" s="0" t="s">
        <v>2675</v>
      </c>
      <c r="E14" s="0" t="s">
        <v>2676</v>
      </c>
      <c r="F14" s="0" t="s">
        <v>2660</v>
      </c>
      <c r="G14" s="0" t="s">
        <v>152</v>
      </c>
    </row>
    <row customHeight="1" ht="11.25">
      <c r="A15" s="429" t="s">
        <v>16</v>
      </c>
      <c r="B15" s="0" t="s">
        <v>2673</v>
      </c>
      <c r="C15" s="0" t="s">
        <v>2674</v>
      </c>
      <c r="D15" s="0" t="s">
        <v>2677</v>
      </c>
      <c r="E15" s="0" t="s">
        <v>2678</v>
      </c>
      <c r="F15" s="0" t="s">
        <v>2669</v>
      </c>
      <c r="G15" s="0" t="s">
        <v>153</v>
      </c>
    </row>
    <row customHeight="1" ht="11.25">
      <c r="A16" s="429" t="s">
        <v>16</v>
      </c>
      <c r="B16" s="0" t="s">
        <v>2673</v>
      </c>
      <c r="C16" s="0" t="s">
        <v>2674</v>
      </c>
      <c r="D16" s="0" t="s">
        <v>2679</v>
      </c>
      <c r="E16" s="0" t="s">
        <v>2680</v>
      </c>
      <c r="F16" s="0" t="s">
        <v>2669</v>
      </c>
      <c r="G16" s="0" t="s">
        <v>1489</v>
      </c>
    </row>
    <row customHeight="1" ht="11.25">
      <c r="A17" s="429" t="s">
        <v>16</v>
      </c>
      <c r="B17" s="0" t="s">
        <v>2673</v>
      </c>
      <c r="C17" s="0" t="s">
        <v>2674</v>
      </c>
      <c r="D17" s="0" t="s">
        <v>2681</v>
      </c>
      <c r="E17" s="0" t="s">
        <v>2682</v>
      </c>
      <c r="F17" s="0" t="s">
        <v>2669</v>
      </c>
      <c r="G17" s="0" t="s">
        <v>1495</v>
      </c>
    </row>
    <row customHeight="1" ht="11.25">
      <c r="A18" s="429" t="s">
        <v>16</v>
      </c>
      <c r="B18" s="0" t="s">
        <v>2673</v>
      </c>
      <c r="C18" s="0" t="s">
        <v>2674</v>
      </c>
      <c r="D18" s="0" t="s">
        <v>2683</v>
      </c>
      <c r="E18" s="0" t="s">
        <v>2684</v>
      </c>
      <c r="F18" s="0" t="s">
        <v>2669</v>
      </c>
      <c r="G18" s="0" t="s">
        <v>1507</v>
      </c>
    </row>
    <row customHeight="1" ht="11.25">
      <c r="A19" s="429" t="s">
        <v>16</v>
      </c>
      <c r="B19" s="0" t="s">
        <v>2673</v>
      </c>
      <c r="C19" s="0" t="s">
        <v>2674</v>
      </c>
      <c r="D19" s="0" t="s">
        <v>2685</v>
      </c>
      <c r="E19" s="0" t="s">
        <v>2686</v>
      </c>
      <c r="F19" s="0" t="s">
        <v>2660</v>
      </c>
      <c r="G19" s="0" t="s">
        <v>1521</v>
      </c>
    </row>
    <row customHeight="1" ht="11.25">
      <c r="A20" s="429" t="s">
        <v>16</v>
      </c>
      <c r="B20" s="0" t="s">
        <v>2673</v>
      </c>
      <c r="C20" s="0" t="s">
        <v>2674</v>
      </c>
      <c r="D20" s="0" t="s">
        <v>2687</v>
      </c>
      <c r="E20" s="0" t="s">
        <v>2688</v>
      </c>
      <c r="F20" s="0" t="s">
        <v>2660</v>
      </c>
      <c r="G20" s="0" t="s">
        <v>1533</v>
      </c>
    </row>
    <row customHeight="1" ht="11.25">
      <c r="A21" s="429" t="s">
        <v>16</v>
      </c>
      <c r="B21" s="0" t="s">
        <v>2673</v>
      </c>
      <c r="C21" s="0" t="s">
        <v>2674</v>
      </c>
      <c r="D21" s="0" t="s">
        <v>2689</v>
      </c>
      <c r="E21" s="0" t="s">
        <v>2690</v>
      </c>
      <c r="F21" s="0" t="s">
        <v>2660</v>
      </c>
      <c r="G21" s="0" t="s">
        <v>1542</v>
      </c>
    </row>
    <row customHeight="1" ht="11.25">
      <c r="A22" s="429" t="s">
        <v>16</v>
      </c>
      <c r="B22" s="0" t="s">
        <v>2673</v>
      </c>
      <c r="C22" s="0" t="s">
        <v>2674</v>
      </c>
      <c r="D22" s="0" t="s">
        <v>2691</v>
      </c>
      <c r="E22" s="0" t="s">
        <v>2692</v>
      </c>
      <c r="F22" s="0" t="s">
        <v>2663</v>
      </c>
      <c r="G22" s="0" t="s">
        <v>1558</v>
      </c>
    </row>
    <row customHeight="1" ht="11.25">
      <c r="A23" s="429" t="s">
        <v>16</v>
      </c>
      <c r="B23" s="0" t="s">
        <v>2673</v>
      </c>
      <c r="C23" s="0" t="s">
        <v>2674</v>
      </c>
      <c r="D23" s="0" t="s">
        <v>2693</v>
      </c>
      <c r="E23" s="0" t="s">
        <v>2694</v>
      </c>
      <c r="F23" s="0" t="s">
        <v>2669</v>
      </c>
      <c r="G23" s="0" t="s">
        <v>1565</v>
      </c>
    </row>
    <row customHeight="1" ht="11.25">
      <c r="A24" s="429" t="s">
        <v>16</v>
      </c>
      <c r="B24" s="0" t="s">
        <v>2673</v>
      </c>
      <c r="C24" s="0" t="s">
        <v>2674</v>
      </c>
      <c r="D24" s="0" t="s">
        <v>2695</v>
      </c>
      <c r="E24" s="0" t="s">
        <v>2696</v>
      </c>
      <c r="F24" s="0" t="s">
        <v>2660</v>
      </c>
      <c r="G24" s="0" t="s">
        <v>1573</v>
      </c>
    </row>
    <row customHeight="1" ht="11.25">
      <c r="A25" s="429" t="s">
        <v>16</v>
      </c>
      <c r="B25" s="0" t="s">
        <v>2697</v>
      </c>
      <c r="C25" s="0" t="s">
        <v>2698</v>
      </c>
      <c r="D25" s="0" t="s">
        <v>2697</v>
      </c>
      <c r="E25" s="0" t="s">
        <v>2698</v>
      </c>
      <c r="F25" s="0" t="s">
        <v>2666</v>
      </c>
      <c r="G25" s="0" t="s">
        <v>1580</v>
      </c>
    </row>
    <row customHeight="1" ht="11.25">
      <c r="A26" s="429" t="s">
        <v>16</v>
      </c>
      <c r="B26" s="0" t="s">
        <v>2697</v>
      </c>
      <c r="C26" s="0" t="s">
        <v>2698</v>
      </c>
      <c r="D26" s="0" t="s">
        <v>2699</v>
      </c>
      <c r="E26" s="0" t="s">
        <v>2700</v>
      </c>
      <c r="F26" s="0" t="s">
        <v>2669</v>
      </c>
      <c r="G26" s="0" t="s">
        <v>1584</v>
      </c>
    </row>
    <row customHeight="1" ht="11.25">
      <c r="A27" s="429" t="s">
        <v>16</v>
      </c>
      <c r="B27" s="0" t="s">
        <v>2697</v>
      </c>
      <c r="C27" s="0" t="s">
        <v>2698</v>
      </c>
      <c r="D27" s="0" t="s">
        <v>2701</v>
      </c>
      <c r="E27" s="0" t="s">
        <v>2702</v>
      </c>
      <c r="F27" s="0" t="s">
        <v>2660</v>
      </c>
      <c r="G27" s="0" t="s">
        <v>1589</v>
      </c>
    </row>
    <row customHeight="1" ht="11.25">
      <c r="A28" s="429" t="s">
        <v>16</v>
      </c>
      <c r="B28" s="0" t="s">
        <v>2703</v>
      </c>
      <c r="C28" s="0" t="s">
        <v>2704</v>
      </c>
      <c r="D28" s="0" t="s">
        <v>2703</v>
      </c>
      <c r="E28" s="0" t="s">
        <v>2704</v>
      </c>
      <c r="F28" s="0" t="s">
        <v>2672</v>
      </c>
      <c r="G28" s="0" t="s">
        <v>1597</v>
      </c>
    </row>
    <row customHeight="1" ht="11.25">
      <c r="A29" s="429" t="s">
        <v>16</v>
      </c>
      <c r="B29" s="0" t="s">
        <v>2705</v>
      </c>
      <c r="C29" s="0" t="s">
        <v>2706</v>
      </c>
      <c r="D29" s="0" t="s">
        <v>2707</v>
      </c>
      <c r="E29" s="0" t="s">
        <v>2708</v>
      </c>
      <c r="F29" s="0" t="s">
        <v>2660</v>
      </c>
      <c r="G29" s="0" t="s">
        <v>1599</v>
      </c>
    </row>
    <row customHeight="1" ht="11.25">
      <c r="A30" s="429" t="s">
        <v>16</v>
      </c>
      <c r="B30" s="0" t="s">
        <v>2705</v>
      </c>
      <c r="C30" s="0" t="s">
        <v>2706</v>
      </c>
      <c r="D30" s="0" t="s">
        <v>2709</v>
      </c>
      <c r="E30" s="0" t="s">
        <v>2710</v>
      </c>
      <c r="F30" s="0" t="s">
        <v>2669</v>
      </c>
      <c r="G30" s="0" t="s">
        <v>1602</v>
      </c>
    </row>
    <row customHeight="1" ht="11.25">
      <c r="A31" s="429" t="s">
        <v>16</v>
      </c>
      <c r="B31" s="0" t="s">
        <v>2705</v>
      </c>
      <c r="C31" s="0" t="s">
        <v>2706</v>
      </c>
      <c r="D31" s="0" t="s">
        <v>2705</v>
      </c>
      <c r="E31" s="0" t="s">
        <v>2706</v>
      </c>
      <c r="F31" s="0" t="s">
        <v>2666</v>
      </c>
      <c r="G31" s="0" t="s">
        <v>1608</v>
      </c>
    </row>
    <row customHeight="1" ht="11.25">
      <c r="A32" s="429" t="s">
        <v>16</v>
      </c>
      <c r="B32" s="0" t="s">
        <v>2711</v>
      </c>
      <c r="C32" s="0" t="s">
        <v>2712</v>
      </c>
      <c r="D32" s="0" t="s">
        <v>2711</v>
      </c>
      <c r="E32" s="0" t="s">
        <v>2712</v>
      </c>
      <c r="F32" s="0" t="s">
        <v>2672</v>
      </c>
      <c r="G32" s="0" t="s">
        <v>1610</v>
      </c>
    </row>
    <row customHeight="1" ht="11.25">
      <c r="A33" s="429" t="s">
        <v>16</v>
      </c>
      <c r="B33" s="0" t="s">
        <v>2713</v>
      </c>
      <c r="C33" s="0" t="s">
        <v>2714</v>
      </c>
      <c r="D33" s="0" t="s">
        <v>2713</v>
      </c>
      <c r="E33" s="0" t="s">
        <v>2714</v>
      </c>
      <c r="F33" s="0" t="s">
        <v>2672</v>
      </c>
      <c r="G33" s="0" t="s">
        <v>1612</v>
      </c>
    </row>
    <row customHeight="1" ht="11.25">
      <c r="A34" s="429" t="s">
        <v>16</v>
      </c>
      <c r="B34" s="0" t="s">
        <v>2715</v>
      </c>
      <c r="C34" s="0" t="s">
        <v>2716</v>
      </c>
      <c r="D34" s="0" t="s">
        <v>2715</v>
      </c>
      <c r="E34" s="0" t="s">
        <v>2716</v>
      </c>
      <c r="F34" s="0" t="s">
        <v>2672</v>
      </c>
      <c r="G34" s="0" t="s">
        <v>1614</v>
      </c>
    </row>
    <row customHeight="1" ht="11.25">
      <c r="A35" s="429" t="s">
        <v>16</v>
      </c>
      <c r="B35" s="0" t="s">
        <v>2717</v>
      </c>
      <c r="C35" s="0" t="s">
        <v>2718</v>
      </c>
      <c r="D35" s="0" t="s">
        <v>2717</v>
      </c>
      <c r="E35" s="0" t="s">
        <v>2718</v>
      </c>
      <c r="F35" s="0" t="s">
        <v>2672</v>
      </c>
      <c r="G35" s="0" t="s">
        <v>1619</v>
      </c>
    </row>
    <row customHeight="1" ht="11.25">
      <c r="A36" s="429" t="s">
        <v>16</v>
      </c>
      <c r="B36" s="0" t="s">
        <v>2719</v>
      </c>
      <c r="C36" s="0" t="s">
        <v>2720</v>
      </c>
      <c r="D36" s="0" t="s">
        <v>2719</v>
      </c>
      <c r="E36" s="0" t="s">
        <v>2720</v>
      </c>
      <c r="F36" s="0" t="s">
        <v>2672</v>
      </c>
      <c r="G36" s="0" t="s">
        <v>1624</v>
      </c>
    </row>
    <row customHeight="1" ht="11.25">
      <c r="A37" s="429" t="s">
        <v>16</v>
      </c>
      <c r="B37" s="0" t="s">
        <v>2721</v>
      </c>
      <c r="C37" s="0" t="s">
        <v>2722</v>
      </c>
      <c r="D37" s="0" t="s">
        <v>2721</v>
      </c>
      <c r="E37" s="0" t="s">
        <v>2722</v>
      </c>
      <c r="F37" s="0" t="s">
        <v>2649</v>
      </c>
      <c r="G37" s="0" t="s">
        <v>1628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6DBBA-B766-D1A1-FB21-D15DE85F6AE9}"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4662" width="13.8515625" customWidth="1"/>
    <col min="2" max="2" style="4662" width="10.421875" customWidth="1"/>
    <col min="3" max="3" style="4662" width="7.57421875" customWidth="1"/>
    <col min="4" max="4" style="4662" width="13.8515625" customWidth="1"/>
    <col min="5" max="5" style="4662" width="11.57421875" customWidth="1"/>
    <col min="6" max="6" style="4662" width="16.28125" customWidth="1"/>
    <col min="7" max="7" style="4662" width="16.00390625" customWidth="1"/>
    <col min="8" max="9" style="4662" width="16.140625" customWidth="1"/>
  </cols>
  <sheetData>
    <row customHeight="1" ht="11.25">
      <c r="A1" s="891" t="s">
        <v>2723</v>
      </c>
      <c r="B1" s="891" t="s">
        <v>2724</v>
      </c>
      <c r="C1" s="1215" t="s">
        <v>2725</v>
      </c>
      <c r="D1" s="891" t="s">
        <v>2726</v>
      </c>
      <c r="E1" s="891" t="s">
        <v>2727</v>
      </c>
      <c r="F1" s="1215" t="s">
        <v>2728</v>
      </c>
      <c r="G1" s="1215" t="s">
        <v>2729</v>
      </c>
      <c r="H1" s="1215" t="s">
        <v>2730</v>
      </c>
      <c r="I1" s="1215" t="s">
        <v>2731</v>
      </c>
    </row>
    <row customHeight="1" ht="11.25">
      <c r="A2" s="5287" t="s">
        <v>109</v>
      </c>
      <c r="B2" s="5287" t="s">
        <v>2732</v>
      </c>
      <c r="C2" s="5287" t="s">
        <v>28</v>
      </c>
      <c r="D2" s="5287" t="s">
        <v>2733</v>
      </c>
      <c r="E2" s="5287" t="s">
        <v>2734</v>
      </c>
      <c r="F2" s="5287" t="s">
        <v>28</v>
      </c>
      <c r="G2" s="5287" t="s">
        <v>28</v>
      </c>
      <c r="H2" s="5287" t="s">
        <v>28</v>
      </c>
      <c r="I2" s="5287" t="s">
        <v>28</v>
      </c>
    </row>
    <row customHeight="1" ht="11.25">
      <c r="A3" s="5287" t="s">
        <v>110</v>
      </c>
      <c r="B3" s="5287" t="s">
        <v>2735</v>
      </c>
      <c r="C3" s="5287" t="s">
        <v>28</v>
      </c>
      <c r="D3" s="5287" t="s">
        <v>2733</v>
      </c>
      <c r="E3" s="5287" t="s">
        <v>2736</v>
      </c>
      <c r="F3" s="5287" t="s">
        <v>28</v>
      </c>
      <c r="G3" s="5287" t="s">
        <v>28</v>
      </c>
      <c r="H3" s="5287" t="s">
        <v>28</v>
      </c>
      <c r="I3" s="5287" t="s">
        <v>28</v>
      </c>
    </row>
    <row customHeight="1" ht="11.25">
      <c r="A4" s="5287" t="s">
        <v>91</v>
      </c>
      <c r="B4" s="5287" t="s">
        <v>2737</v>
      </c>
      <c r="C4" s="5287" t="s">
        <v>28</v>
      </c>
      <c r="D4" s="5287" t="s">
        <v>2738</v>
      </c>
      <c r="E4" s="5287" t="s">
        <v>2739</v>
      </c>
      <c r="F4" s="5287" t="s">
        <v>28</v>
      </c>
      <c r="G4" s="5287" t="s">
        <v>28</v>
      </c>
      <c r="H4" s="5287" t="s">
        <v>28</v>
      </c>
      <c r="I4" s="5287" t="s">
        <v>28</v>
      </c>
    </row>
    <row customHeight="1" ht="11.25">
      <c r="A5" s="5287" t="s">
        <v>92</v>
      </c>
      <c r="B5" s="5287" t="s">
        <v>2740</v>
      </c>
      <c r="C5" s="5287" t="s">
        <v>28</v>
      </c>
      <c r="D5" s="5287" t="s">
        <v>2741</v>
      </c>
      <c r="E5" s="5287" t="s">
        <v>2742</v>
      </c>
      <c r="F5" s="5287" t="s">
        <v>28</v>
      </c>
      <c r="G5" s="5287" t="s">
        <v>28</v>
      </c>
      <c r="H5" s="5287" t="s">
        <v>28</v>
      </c>
      <c r="I5" s="5287" t="s">
        <v>28</v>
      </c>
    </row>
    <row customHeight="1" ht="11.25">
      <c r="A6" s="5287" t="s">
        <v>111</v>
      </c>
      <c r="B6" s="5287" t="s">
        <v>2743</v>
      </c>
      <c r="C6" s="5287" t="s">
        <v>28</v>
      </c>
      <c r="D6" s="5287" t="s">
        <v>2738</v>
      </c>
      <c r="E6" s="5287" t="s">
        <v>2734</v>
      </c>
      <c r="F6" s="5287" t="s">
        <v>28</v>
      </c>
      <c r="G6" s="5287" t="s">
        <v>28</v>
      </c>
      <c r="H6" s="5287" t="s">
        <v>28</v>
      </c>
      <c r="I6" s="5287" t="s">
        <v>28</v>
      </c>
    </row>
    <row customHeight="1" ht="11.25">
      <c r="A7" s="5287" t="s">
        <v>93</v>
      </c>
      <c r="B7" s="5287" t="s">
        <v>2744</v>
      </c>
      <c r="C7" s="5287" t="s">
        <v>28</v>
      </c>
      <c r="D7" s="5287" t="s">
        <v>2738</v>
      </c>
      <c r="E7" s="5287" t="s">
        <v>2745</v>
      </c>
      <c r="F7" s="5287" t="s">
        <v>28</v>
      </c>
      <c r="G7" s="5287" t="s">
        <v>28</v>
      </c>
      <c r="H7" s="5287" t="s">
        <v>28</v>
      </c>
      <c r="I7" s="5287" t="s">
        <v>28</v>
      </c>
    </row>
    <row customHeight="1" ht="11.25">
      <c r="A8" s="5287" t="s">
        <v>94</v>
      </c>
      <c r="B8" s="5287" t="s">
        <v>2746</v>
      </c>
      <c r="C8" s="5287" t="s">
        <v>28</v>
      </c>
      <c r="D8" s="5287" t="s">
        <v>2738</v>
      </c>
      <c r="E8" s="5287" t="s">
        <v>2747</v>
      </c>
      <c r="F8" s="5287" t="s">
        <v>28</v>
      </c>
      <c r="G8" s="5287" t="s">
        <v>28</v>
      </c>
      <c r="H8" s="5287" t="s">
        <v>28</v>
      </c>
      <c r="I8" s="5287" t="s">
        <v>28</v>
      </c>
    </row>
    <row customHeight="1" ht="11.25">
      <c r="A9" s="5287" t="s">
        <v>112</v>
      </c>
      <c r="B9" s="5287" t="s">
        <v>2748</v>
      </c>
      <c r="C9" s="5287" t="s">
        <v>28</v>
      </c>
      <c r="D9" s="5287" t="s">
        <v>2738</v>
      </c>
      <c r="E9" s="5287" t="s">
        <v>2747</v>
      </c>
      <c r="F9" s="5287" t="s">
        <v>28</v>
      </c>
      <c r="G9" s="5287" t="s">
        <v>28</v>
      </c>
      <c r="H9" s="5287" t="s">
        <v>28</v>
      </c>
      <c r="I9" s="5287" t="s">
        <v>28</v>
      </c>
    </row>
    <row customHeight="1" ht="11.25">
      <c r="A10" s="5287" t="s">
        <v>148</v>
      </c>
      <c r="B10" s="5287" t="s">
        <v>2749</v>
      </c>
      <c r="C10" s="5287" t="s">
        <v>28</v>
      </c>
      <c r="D10" s="5287" t="s">
        <v>2750</v>
      </c>
      <c r="E10" s="5287" t="s">
        <v>2739</v>
      </c>
      <c r="F10" s="5287" t="s">
        <v>28</v>
      </c>
      <c r="G10" s="5287" t="s">
        <v>28</v>
      </c>
      <c r="H10" s="5287" t="s">
        <v>28</v>
      </c>
      <c r="I10" s="5287" t="s">
        <v>28</v>
      </c>
    </row>
    <row customHeight="1" ht="11.25">
      <c r="A11" s="5287" t="s">
        <v>149</v>
      </c>
      <c r="B11" s="5287" t="s">
        <v>2751</v>
      </c>
      <c r="C11" s="5287" t="s">
        <v>28</v>
      </c>
      <c r="D11" s="5287" t="s">
        <v>2750</v>
      </c>
      <c r="E11" s="5287" t="s">
        <v>2739</v>
      </c>
      <c r="F11" s="5287" t="s">
        <v>28</v>
      </c>
      <c r="G11" s="5287" t="s">
        <v>28</v>
      </c>
      <c r="H11" s="5287" t="s">
        <v>28</v>
      </c>
      <c r="I11" s="5287" t="s">
        <v>28</v>
      </c>
    </row>
    <row customHeight="1" ht="11.25">
      <c r="A12" s="5287" t="s">
        <v>150</v>
      </c>
      <c r="B12" s="5287" t="s">
        <v>2752</v>
      </c>
      <c r="C12" s="5287" t="s">
        <v>28</v>
      </c>
      <c r="D12" s="5287" t="s">
        <v>2750</v>
      </c>
      <c r="E12" s="5287" t="s">
        <v>2745</v>
      </c>
      <c r="F12" s="5287" t="s">
        <v>28</v>
      </c>
      <c r="G12" s="5287" t="s">
        <v>28</v>
      </c>
      <c r="H12" s="5287" t="s">
        <v>28</v>
      </c>
      <c r="I12" s="5287" t="s">
        <v>28</v>
      </c>
    </row>
    <row customHeight="1" ht="11.25">
      <c r="A13" s="5287" t="s">
        <v>151</v>
      </c>
      <c r="B13" s="5287" t="s">
        <v>2753</v>
      </c>
      <c r="C13" s="5287" t="s">
        <v>28</v>
      </c>
      <c r="D13" s="5287" t="s">
        <v>2738</v>
      </c>
      <c r="E13" s="5287" t="s">
        <v>2734</v>
      </c>
      <c r="F13" s="5287" t="s">
        <v>28</v>
      </c>
      <c r="G13" s="5287" t="s">
        <v>28</v>
      </c>
      <c r="H13" s="5287" t="s">
        <v>28</v>
      </c>
      <c r="I13" s="5287" t="s">
        <v>28</v>
      </c>
    </row>
    <row customHeight="1" ht="11.25">
      <c r="A14" s="5287" t="s">
        <v>152</v>
      </c>
      <c r="B14" s="5287" t="s">
        <v>2754</v>
      </c>
      <c r="C14" s="5287" t="s">
        <v>28</v>
      </c>
      <c r="D14" s="5287" t="s">
        <v>2733</v>
      </c>
      <c r="E14" s="5287" t="s">
        <v>2745</v>
      </c>
      <c r="F14" s="5287" t="s">
        <v>28</v>
      </c>
      <c r="G14" s="5287" t="s">
        <v>28</v>
      </c>
      <c r="H14" s="5287" t="s">
        <v>28</v>
      </c>
      <c r="I14" s="5287" t="s">
        <v>28</v>
      </c>
    </row>
    <row customHeight="1" ht="11.25">
      <c r="A15" s="5287" t="s">
        <v>153</v>
      </c>
      <c r="B15" s="5287" t="s">
        <v>2755</v>
      </c>
      <c r="C15" s="5287" t="s">
        <v>28</v>
      </c>
      <c r="D15" s="5287" t="s">
        <v>2750</v>
      </c>
      <c r="E15" s="5287" t="s">
        <v>2756</v>
      </c>
      <c r="F15" s="5287" t="s">
        <v>28</v>
      </c>
      <c r="G15" s="5287" t="s">
        <v>28</v>
      </c>
      <c r="H15" s="5287" t="s">
        <v>28</v>
      </c>
      <c r="I15" s="5287" t="s">
        <v>28</v>
      </c>
    </row>
    <row customHeight="1" ht="11.25">
      <c r="A16" s="5287" t="s">
        <v>1489</v>
      </c>
      <c r="B16" s="5287" t="s">
        <v>2757</v>
      </c>
      <c r="C16" s="5287" t="s">
        <v>28</v>
      </c>
      <c r="D16" s="5287" t="s">
        <v>2733</v>
      </c>
      <c r="E16" s="5287" t="s">
        <v>2745</v>
      </c>
      <c r="F16" s="5287" t="s">
        <v>28</v>
      </c>
      <c r="G16" s="5287" t="s">
        <v>28</v>
      </c>
      <c r="H16" s="5287" t="s">
        <v>28</v>
      </c>
      <c r="I16" s="5287" t="s">
        <v>28</v>
      </c>
    </row>
    <row customHeight="1" ht="11.25">
      <c r="A17" s="5287" t="s">
        <v>1495</v>
      </c>
      <c r="B17" s="5287" t="s">
        <v>2758</v>
      </c>
      <c r="C17" s="5287" t="s">
        <v>28</v>
      </c>
      <c r="D17" s="5287" t="s">
        <v>2759</v>
      </c>
      <c r="E17" s="5287" t="s">
        <v>2760</v>
      </c>
      <c r="F17" s="5287" t="s">
        <v>28</v>
      </c>
      <c r="G17" s="5287" t="s">
        <v>28</v>
      </c>
      <c r="H17" s="5287" t="s">
        <v>28</v>
      </c>
      <c r="I17" s="5287" t="s">
        <v>28</v>
      </c>
    </row>
    <row customHeight="1" ht="11.25">
      <c r="A18" s="5287" t="s">
        <v>1507</v>
      </c>
      <c r="B18" s="5287" t="s">
        <v>2761</v>
      </c>
      <c r="C18" s="5287" t="s">
        <v>28</v>
      </c>
      <c r="D18" s="5287" t="s">
        <v>2759</v>
      </c>
      <c r="E18" s="5287" t="s">
        <v>2756</v>
      </c>
      <c r="F18" s="5287" t="s">
        <v>28</v>
      </c>
      <c r="G18" s="5287" t="s">
        <v>28</v>
      </c>
      <c r="H18" s="5287" t="s">
        <v>28</v>
      </c>
      <c r="I18" s="5287" t="s">
        <v>28</v>
      </c>
    </row>
    <row customHeight="1" ht="11.25">
      <c r="A19" s="5287" t="s">
        <v>1521</v>
      </c>
      <c r="B19" s="5287" t="s">
        <v>2762</v>
      </c>
      <c r="C19" s="5287" t="s">
        <v>28</v>
      </c>
      <c r="D19" s="5287" t="s">
        <v>2759</v>
      </c>
      <c r="E19" s="5287" t="s">
        <v>2756</v>
      </c>
      <c r="F19" s="5287" t="s">
        <v>28</v>
      </c>
      <c r="G19" s="5287" t="s">
        <v>28</v>
      </c>
      <c r="H19" s="5287" t="s">
        <v>28</v>
      </c>
      <c r="I19" s="5287" t="s">
        <v>28</v>
      </c>
    </row>
    <row customHeight="1" ht="11.25">
      <c r="A20" s="5287" t="s">
        <v>1533</v>
      </c>
      <c r="B20" s="5287" t="s">
        <v>2763</v>
      </c>
      <c r="C20" s="5287" t="s">
        <v>28</v>
      </c>
      <c r="D20" s="5287" t="s">
        <v>2759</v>
      </c>
      <c r="E20" s="5287" t="s">
        <v>2756</v>
      </c>
      <c r="F20" s="5287" t="s">
        <v>28</v>
      </c>
      <c r="G20" s="5287" t="s">
        <v>28</v>
      </c>
      <c r="H20" s="5287" t="s">
        <v>28</v>
      </c>
      <c r="I20" s="5287" t="s">
        <v>28</v>
      </c>
    </row>
    <row customHeight="1" ht="11.25">
      <c r="A21" s="5287" t="s">
        <v>1542</v>
      </c>
      <c r="B21" s="5287" t="s">
        <v>2764</v>
      </c>
      <c r="C21" s="5287" t="s">
        <v>28</v>
      </c>
      <c r="D21" s="5287" t="s">
        <v>2759</v>
      </c>
      <c r="E21" s="5287" t="s">
        <v>2756</v>
      </c>
      <c r="F21" s="5287" t="s">
        <v>28</v>
      </c>
      <c r="G21" s="5287" t="s">
        <v>28</v>
      </c>
      <c r="H21" s="5287" t="s">
        <v>28</v>
      </c>
      <c r="I21" s="5287" t="s">
        <v>28</v>
      </c>
    </row>
    <row customHeight="1" ht="11.25">
      <c r="A22" s="5287" t="s">
        <v>1558</v>
      </c>
      <c r="B22" s="5287" t="s">
        <v>2765</v>
      </c>
      <c r="C22" s="5287" t="s">
        <v>28</v>
      </c>
      <c r="D22" s="5287" t="s">
        <v>2759</v>
      </c>
      <c r="E22" s="5287" t="s">
        <v>2756</v>
      </c>
      <c r="F22" s="5287" t="s">
        <v>28</v>
      </c>
      <c r="G22" s="5287" t="s">
        <v>28</v>
      </c>
      <c r="H22" s="5287" t="s">
        <v>28</v>
      </c>
      <c r="I22" s="5287" t="s">
        <v>28</v>
      </c>
    </row>
    <row customHeight="1" ht="11.25">
      <c r="A23" s="5287" t="s">
        <v>1565</v>
      </c>
      <c r="B23" s="5287" t="s">
        <v>2766</v>
      </c>
      <c r="C23" s="5287" t="s">
        <v>28</v>
      </c>
      <c r="D23" s="5287" t="s">
        <v>2733</v>
      </c>
      <c r="E23" s="5287" t="s">
        <v>2734</v>
      </c>
      <c r="F23" s="5287" t="s">
        <v>28</v>
      </c>
      <c r="G23" s="5287" t="s">
        <v>28</v>
      </c>
      <c r="H23" s="5287" t="s">
        <v>28</v>
      </c>
      <c r="I23" s="5287" t="s">
        <v>28</v>
      </c>
    </row>
    <row customHeight="1" ht="11.25">
      <c r="A24" s="5287" t="s">
        <v>1573</v>
      </c>
      <c r="B24" s="5287" t="s">
        <v>2767</v>
      </c>
      <c r="C24" s="5287" t="s">
        <v>28</v>
      </c>
      <c r="D24" s="5287" t="s">
        <v>2733</v>
      </c>
      <c r="E24" s="5287" t="s">
        <v>2768</v>
      </c>
      <c r="F24" s="5287" t="s">
        <v>28</v>
      </c>
      <c r="G24" s="5287" t="s">
        <v>28</v>
      </c>
      <c r="H24" s="5287" t="s">
        <v>28</v>
      </c>
      <c r="I24" s="5287" t="s">
        <v>28</v>
      </c>
    </row>
    <row customHeight="1" ht="11.25">
      <c r="A25" s="5287" t="s">
        <v>1580</v>
      </c>
      <c r="B25" s="5287" t="s">
        <v>2769</v>
      </c>
      <c r="C25" s="5287" t="s">
        <v>28</v>
      </c>
      <c r="D25" s="5287" t="s">
        <v>2770</v>
      </c>
      <c r="E25" s="5287" t="s">
        <v>2745</v>
      </c>
      <c r="F25" s="5287" t="s">
        <v>28</v>
      </c>
      <c r="G25" s="5287" t="s">
        <v>28</v>
      </c>
      <c r="H25" s="5287" t="s">
        <v>28</v>
      </c>
      <c r="I25" s="5287" t="s">
        <v>28</v>
      </c>
    </row>
    <row customHeight="1" ht="11.25">
      <c r="A26" s="5287" t="s">
        <v>1584</v>
      </c>
      <c r="B26" s="5287" t="s">
        <v>2771</v>
      </c>
      <c r="C26" s="5287" t="s">
        <v>28</v>
      </c>
      <c r="D26" s="5287" t="s">
        <v>2759</v>
      </c>
      <c r="E26" s="5287" t="s">
        <v>2772</v>
      </c>
      <c r="F26" s="5287" t="s">
        <v>28</v>
      </c>
      <c r="G26" s="5287" t="s">
        <v>28</v>
      </c>
      <c r="H26" s="5287" t="s">
        <v>28</v>
      </c>
      <c r="I26" s="5287" t="s">
        <v>28</v>
      </c>
    </row>
    <row customHeight="1" ht="11.25">
      <c r="A27" s="5287" t="s">
        <v>1589</v>
      </c>
      <c r="B27" s="5287" t="s">
        <v>2773</v>
      </c>
      <c r="C27" s="5287" t="s">
        <v>28</v>
      </c>
      <c r="D27" s="5287" t="s">
        <v>2738</v>
      </c>
      <c r="E27" s="5287" t="s">
        <v>2734</v>
      </c>
      <c r="F27" s="5287" t="s">
        <v>28</v>
      </c>
      <c r="G27" s="5287" t="s">
        <v>28</v>
      </c>
      <c r="H27" s="5287" t="s">
        <v>28</v>
      </c>
      <c r="I27" s="5287" t="s">
        <v>28</v>
      </c>
    </row>
    <row customHeight="1" ht="11.25">
      <c r="A28" s="5287" t="s">
        <v>1597</v>
      </c>
      <c r="B28" s="5287" t="s">
        <v>2774</v>
      </c>
      <c r="C28" s="5287" t="s">
        <v>28</v>
      </c>
      <c r="D28" s="5287" t="s">
        <v>2738</v>
      </c>
      <c r="E28" s="5287" t="s">
        <v>2734</v>
      </c>
      <c r="F28" s="5287" t="s">
        <v>28</v>
      </c>
      <c r="G28" s="5287" t="s">
        <v>28</v>
      </c>
      <c r="H28" s="5287" t="s">
        <v>28</v>
      </c>
      <c r="I28" s="5287" t="s">
        <v>28</v>
      </c>
    </row>
    <row customHeight="1" ht="11.25">
      <c r="A29" s="5287" t="s">
        <v>1599</v>
      </c>
      <c r="B29" s="5287" t="s">
        <v>2775</v>
      </c>
      <c r="C29" s="5287" t="s">
        <v>28</v>
      </c>
      <c r="D29" s="5287" t="s">
        <v>2738</v>
      </c>
      <c r="E29" s="5287" t="s">
        <v>2734</v>
      </c>
      <c r="F29" s="5287" t="s">
        <v>28</v>
      </c>
      <c r="G29" s="5287" t="s">
        <v>28</v>
      </c>
      <c r="H29" s="5287" t="s">
        <v>28</v>
      </c>
      <c r="I29" s="5287" t="s">
        <v>28</v>
      </c>
    </row>
    <row customHeight="1" ht="11.25">
      <c r="A30" s="5287" t="s">
        <v>1602</v>
      </c>
      <c r="B30" s="5287" t="s">
        <v>2776</v>
      </c>
      <c r="C30" s="5287" t="s">
        <v>28</v>
      </c>
      <c r="D30" s="5287" t="s">
        <v>2738</v>
      </c>
      <c r="E30" s="5287" t="s">
        <v>2734</v>
      </c>
      <c r="F30" s="5287" t="s">
        <v>28</v>
      </c>
      <c r="G30" s="5287" t="s">
        <v>28</v>
      </c>
      <c r="H30" s="5287" t="s">
        <v>28</v>
      </c>
      <c r="I30" s="5287" t="s">
        <v>28</v>
      </c>
    </row>
    <row customHeight="1" ht="11.25">
      <c r="A31" s="5287" t="s">
        <v>1608</v>
      </c>
      <c r="B31" s="5287" t="s">
        <v>2777</v>
      </c>
      <c r="C31" s="5287" t="s">
        <v>28</v>
      </c>
      <c r="D31" s="5287" t="s">
        <v>2738</v>
      </c>
      <c r="E31" s="5287" t="s">
        <v>2745</v>
      </c>
      <c r="F31" s="5287" t="s">
        <v>28</v>
      </c>
      <c r="G31" s="5287" t="s">
        <v>28</v>
      </c>
      <c r="H31" s="5287" t="s">
        <v>28</v>
      </c>
      <c r="I31" s="5287" t="s">
        <v>28</v>
      </c>
    </row>
    <row customHeight="1" ht="11.25">
      <c r="A32" s="5287" t="s">
        <v>1610</v>
      </c>
      <c r="B32" s="5287" t="s">
        <v>2778</v>
      </c>
      <c r="C32" s="5287" t="s">
        <v>28</v>
      </c>
      <c r="D32" s="5287" t="s">
        <v>2738</v>
      </c>
      <c r="E32" s="5287" t="s">
        <v>2734</v>
      </c>
      <c r="F32" s="5287" t="s">
        <v>28</v>
      </c>
      <c r="G32" s="5287" t="s">
        <v>28</v>
      </c>
      <c r="H32" s="5287" t="s">
        <v>28</v>
      </c>
      <c r="I32" s="5287" t="s">
        <v>28</v>
      </c>
    </row>
    <row customHeight="1" ht="11.25">
      <c r="A33" s="5287" t="s">
        <v>1612</v>
      </c>
      <c r="B33" s="5287" t="s">
        <v>2779</v>
      </c>
      <c r="C33" s="5287" t="s">
        <v>28</v>
      </c>
      <c r="D33" s="5287" t="s">
        <v>2738</v>
      </c>
      <c r="E33" s="5287" t="s">
        <v>2734</v>
      </c>
      <c r="F33" s="5287" t="s">
        <v>28</v>
      </c>
      <c r="G33" s="5287" t="s">
        <v>28</v>
      </c>
      <c r="H33" s="5287" t="s">
        <v>28</v>
      </c>
      <c r="I33" s="5287" t="s">
        <v>28</v>
      </c>
    </row>
    <row customHeight="1" ht="11.25">
      <c r="A34" s="5287" t="s">
        <v>1614</v>
      </c>
      <c r="B34" s="5287" t="s">
        <v>2780</v>
      </c>
      <c r="C34" s="5287" t="s">
        <v>28</v>
      </c>
      <c r="D34" s="5287" t="s">
        <v>2738</v>
      </c>
      <c r="E34" s="5287" t="s">
        <v>2736</v>
      </c>
      <c r="F34" s="5287" t="s">
        <v>28</v>
      </c>
      <c r="G34" s="5287" t="s">
        <v>28</v>
      </c>
      <c r="H34" s="5287" t="s">
        <v>28</v>
      </c>
      <c r="I34" s="5287" t="s">
        <v>28</v>
      </c>
    </row>
    <row customHeight="1" ht="11.25">
      <c r="A35" s="5287" t="s">
        <v>1619</v>
      </c>
      <c r="B35" s="5287" t="s">
        <v>2781</v>
      </c>
      <c r="C35" s="5287" t="s">
        <v>28</v>
      </c>
      <c r="D35" s="5287" t="s">
        <v>2738</v>
      </c>
      <c r="E35" s="5287" t="s">
        <v>2736</v>
      </c>
      <c r="F35" s="5287" t="s">
        <v>28</v>
      </c>
      <c r="G35" s="5287" t="s">
        <v>28</v>
      </c>
      <c r="H35" s="5287" t="s">
        <v>28</v>
      </c>
      <c r="I35" s="5287" t="s">
        <v>28</v>
      </c>
    </row>
    <row customHeight="1" ht="11.25">
      <c r="A36" s="5287" t="s">
        <v>1624</v>
      </c>
      <c r="B36" s="5287" t="s">
        <v>2782</v>
      </c>
      <c r="C36" s="5287" t="s">
        <v>28</v>
      </c>
      <c r="D36" s="5287" t="s">
        <v>2738</v>
      </c>
      <c r="E36" s="5287" t="s">
        <v>2734</v>
      </c>
      <c r="F36" s="5287" t="s">
        <v>28</v>
      </c>
      <c r="G36" s="5287" t="s">
        <v>28</v>
      </c>
      <c r="H36" s="5287" t="s">
        <v>28</v>
      </c>
      <c r="I36" s="5287" t="s">
        <v>28</v>
      </c>
    </row>
    <row customHeight="1" ht="11.25">
      <c r="A37" s="5287" t="s">
        <v>1628</v>
      </c>
      <c r="B37" s="5287" t="s">
        <v>2783</v>
      </c>
      <c r="C37" s="5287" t="s">
        <v>28</v>
      </c>
      <c r="D37" s="5287" t="s">
        <v>2784</v>
      </c>
      <c r="E37" s="5287" t="s">
        <v>2785</v>
      </c>
      <c r="F37" s="5287" t="s">
        <v>28</v>
      </c>
      <c r="G37" s="5287" t="s">
        <v>28</v>
      </c>
      <c r="H37" s="5287" t="s">
        <v>28</v>
      </c>
      <c r="I37" s="5287" t="s">
        <v>28</v>
      </c>
    </row>
    <row customHeight="1" ht="11.25">
      <c r="A38" s="5287" t="s">
        <v>1635</v>
      </c>
      <c r="B38" s="5287" t="s">
        <v>2786</v>
      </c>
      <c r="C38" s="5287" t="s">
        <v>28</v>
      </c>
      <c r="D38" s="5287" t="s">
        <v>2733</v>
      </c>
      <c r="E38" s="5287" t="s">
        <v>2745</v>
      </c>
      <c r="F38" s="5287" t="s">
        <v>28</v>
      </c>
      <c r="G38" s="5287" t="s">
        <v>28</v>
      </c>
      <c r="H38" s="5287" t="s">
        <v>28</v>
      </c>
      <c r="I38" s="5287" t="s">
        <v>28</v>
      </c>
    </row>
    <row customHeight="1" ht="11.25">
      <c r="A39" s="5287" t="s">
        <v>1641</v>
      </c>
      <c r="B39" s="5287" t="s">
        <v>2787</v>
      </c>
      <c r="C39" s="5287" t="s">
        <v>28</v>
      </c>
      <c r="D39" s="5287" t="s">
        <v>2733</v>
      </c>
      <c r="E39" s="5287" t="s">
        <v>2745</v>
      </c>
      <c r="F39" s="5287" t="s">
        <v>28</v>
      </c>
      <c r="G39" s="5287" t="s">
        <v>28</v>
      </c>
      <c r="H39" s="5287" t="s">
        <v>28</v>
      </c>
      <c r="I39" s="5287" t="s">
        <v>28</v>
      </c>
    </row>
    <row customHeight="1" ht="11.25">
      <c r="A40" s="5287" t="s">
        <v>1646</v>
      </c>
      <c r="B40" s="5287" t="s">
        <v>2788</v>
      </c>
      <c r="C40" s="5287" t="s">
        <v>28</v>
      </c>
      <c r="D40" s="5287" t="s">
        <v>2789</v>
      </c>
      <c r="E40" s="5287" t="s">
        <v>2790</v>
      </c>
      <c r="F40" s="5287" t="s">
        <v>28</v>
      </c>
      <c r="G40" s="5287" t="s">
        <v>28</v>
      </c>
      <c r="H40" s="5287" t="s">
        <v>28</v>
      </c>
      <c r="I40" s="5287" t="s">
        <v>28</v>
      </c>
    </row>
    <row customHeight="1" ht="11.25">
      <c r="A41" s="5287" t="s">
        <v>1650</v>
      </c>
      <c r="B41" s="5287" t="s">
        <v>2791</v>
      </c>
      <c r="C41" s="5287" t="s">
        <v>28</v>
      </c>
      <c r="D41" s="5287" t="s">
        <v>2789</v>
      </c>
      <c r="E41" s="5287" t="s">
        <v>2790</v>
      </c>
      <c r="F41" s="5287" t="s">
        <v>28</v>
      </c>
      <c r="G41" s="5287" t="s">
        <v>28</v>
      </c>
      <c r="H41" s="5287" t="s">
        <v>28</v>
      </c>
      <c r="I41" s="5287" t="s">
        <v>28</v>
      </c>
    </row>
    <row customHeight="1" ht="11.25">
      <c r="A42" s="5287" t="s">
        <v>1653</v>
      </c>
      <c r="B42" s="5287" t="s">
        <v>2792</v>
      </c>
      <c r="C42" s="5287" t="s">
        <v>28</v>
      </c>
      <c r="D42" s="5287" t="s">
        <v>2750</v>
      </c>
      <c r="E42" s="5287" t="s">
        <v>2793</v>
      </c>
      <c r="F42" s="5287" t="s">
        <v>28</v>
      </c>
      <c r="G42" s="5287" t="s">
        <v>28</v>
      </c>
      <c r="H42" s="5287" t="s">
        <v>28</v>
      </c>
      <c r="I42" s="5287" t="s">
        <v>28</v>
      </c>
    </row>
    <row customHeight="1" ht="11.25">
      <c r="A43" s="5287" t="s">
        <v>1660</v>
      </c>
      <c r="B43" s="5287" t="s">
        <v>2794</v>
      </c>
      <c r="C43" s="5287" t="s">
        <v>28</v>
      </c>
      <c r="D43" s="5287" t="s">
        <v>2795</v>
      </c>
      <c r="E43" s="5287" t="s">
        <v>2793</v>
      </c>
      <c r="F43" s="5287" t="s">
        <v>28</v>
      </c>
      <c r="G43" s="5287" t="s">
        <v>28</v>
      </c>
      <c r="H43" s="5287" t="s">
        <v>28</v>
      </c>
      <c r="I43" s="5287" t="s">
        <v>28</v>
      </c>
    </row>
    <row customHeight="1" ht="11.25">
      <c r="A44" s="5287" t="s">
        <v>1669</v>
      </c>
      <c r="B44" s="5287" t="s">
        <v>2796</v>
      </c>
      <c r="C44" s="5287" t="s">
        <v>28</v>
      </c>
      <c r="D44" s="5287" t="s">
        <v>2797</v>
      </c>
      <c r="E44" s="5287" t="s">
        <v>2734</v>
      </c>
      <c r="F44" s="5287" t="s">
        <v>28</v>
      </c>
      <c r="G44" s="5287" t="s">
        <v>28</v>
      </c>
      <c r="H44" s="5287" t="s">
        <v>28</v>
      </c>
      <c r="I44" s="5287" t="s">
        <v>28</v>
      </c>
    </row>
    <row customHeight="1" ht="11.25">
      <c r="A45" s="5287" t="s">
        <v>1674</v>
      </c>
      <c r="B45" s="5287" t="s">
        <v>2798</v>
      </c>
      <c r="C45" s="5287" t="s">
        <v>28</v>
      </c>
      <c r="D45" s="5287" t="s">
        <v>2759</v>
      </c>
      <c r="E45" s="5287" t="s">
        <v>2772</v>
      </c>
      <c r="F45" s="5287" t="s">
        <v>28</v>
      </c>
      <c r="G45" s="5287" t="s">
        <v>28</v>
      </c>
      <c r="H45" s="5287" t="s">
        <v>28</v>
      </c>
      <c r="I45" s="5287" t="s">
        <v>28</v>
      </c>
    </row>
    <row customHeight="1" ht="11.25">
      <c r="A46" s="5287" t="s">
        <v>1678</v>
      </c>
      <c r="B46" s="5287" t="s">
        <v>2799</v>
      </c>
      <c r="C46" s="5287" t="s">
        <v>28</v>
      </c>
      <c r="D46" s="5287" t="s">
        <v>2738</v>
      </c>
      <c r="E46" s="5287" t="s">
        <v>2747</v>
      </c>
      <c r="F46" s="5287" t="s">
        <v>28</v>
      </c>
      <c r="G46" s="5287" t="s">
        <v>28</v>
      </c>
      <c r="H46" s="5287" t="s">
        <v>28</v>
      </c>
      <c r="I46" s="5287" t="s">
        <v>28</v>
      </c>
    </row>
    <row customHeight="1" ht="11.25">
      <c r="A47" s="5287" t="s">
        <v>1684</v>
      </c>
      <c r="B47" s="5287" t="s">
        <v>2800</v>
      </c>
      <c r="C47" s="5287" t="s">
        <v>28</v>
      </c>
      <c r="D47" s="5287" t="s">
        <v>2750</v>
      </c>
      <c r="E47" s="5287" t="s">
        <v>2756</v>
      </c>
      <c r="F47" s="5287" t="s">
        <v>28</v>
      </c>
      <c r="G47" s="5287" t="s">
        <v>28</v>
      </c>
      <c r="H47" s="5287" t="s">
        <v>28</v>
      </c>
      <c r="I47" s="528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4EA4D-FAF1-C9B1-6783-E3357431AD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A48C4-38BB-512C-2041-DE820D501B1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8" width="9.140625"/>
  </cols>
  <sheetData>
    <row customHeight="1" ht="11.25">
      <c r="A1" s="239" t="s">
        <v>130</v>
      </c>
      <c r="B1" s="239" t="s">
        <v>2801</v>
      </c>
    </row>
    <row customHeight="1" ht="11.25">
      <c r="A2" s="5289" t="s">
        <v>99</v>
      </c>
      <c r="B2" s="5289" t="s">
        <v>2802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6BFD2-5EC4-5D81-D434-280A7E5934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2" width="9.140625"/>
    <col min="2" max="2" style="4662" width="65.28125" customWidth="1"/>
  </cols>
  <sheetData>
    <row customHeight="1" ht="11.25">
      <c r="A1" s="891" t="s">
        <v>2803</v>
      </c>
      <c r="B1" s="891" t="s">
        <v>2804</v>
      </c>
    </row>
    <row customHeight="1" ht="11.25">
      <c r="A2" s="891">
        <v>4213775</v>
      </c>
      <c r="B2" s="891" t="s">
        <v>1246</v>
      </c>
    </row>
    <row customHeight="1" ht="11.25">
      <c r="A3" s="891">
        <v>4213784</v>
      </c>
      <c r="B3" s="891" t="s">
        <v>1281</v>
      </c>
    </row>
    <row customHeight="1" ht="11.25">
      <c r="A4" s="891">
        <v>4213781</v>
      </c>
      <c r="B4" s="891" t="s">
        <v>1274</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1414</v>
      </c>
    </row>
    <row customHeight="1" ht="11.25">
      <c r="A10" s="891">
        <v>4213783</v>
      </c>
      <c r="B10" s="891" t="s">
        <v>1429</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63D16-F36B-1C0F-75D6-45D680E93C8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662" width="9.140625"/>
    <col min="2" max="2" style="4662" width="65.28125" customWidth="1"/>
  </cols>
  <sheetData>
    <row customHeight="1" ht="11.25">
      <c r="A1" s="891" t="s">
        <v>2803</v>
      </c>
      <c r="B1" s="891" t="s">
        <v>2805</v>
      </c>
    </row>
    <row customHeight="1" ht="11.25">
      <c r="A2" s="891" t="s">
        <v>2806</v>
      </c>
      <c r="B2" s="891" t="s">
        <v>1529</v>
      </c>
    </row>
    <row customHeight="1" ht="11.25">
      <c r="A3" s="891" t="s">
        <v>2807</v>
      </c>
      <c r="B3" s="891" t="s">
        <v>1539</v>
      </c>
    </row>
    <row customHeight="1" ht="11.25">
      <c r="A4" s="891" t="s">
        <v>2808</v>
      </c>
      <c r="B4" s="89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98901-C28E-F612-5367-185E538EC758}"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29" t="s">
        <v>2640</v>
      </c>
      <c r="B1" s="429" t="s">
        <v>2641</v>
      </c>
      <c r="C1" s="429" t="s">
        <v>2642</v>
      </c>
      <c r="D1" s="429" t="s">
        <v>2643</v>
      </c>
      <c r="E1" s="0" t="s">
        <v>2644</v>
      </c>
      <c r="F1" s="0" t="s">
        <v>2645</v>
      </c>
      <c r="G1" s="0" t="s">
        <v>2646</v>
      </c>
    </row>
    <row customHeight="1" ht="11.25">
      <c r="A2" s="0" t="s">
        <v>16</v>
      </c>
      <c r="B2" s="0" t="s">
        <v>2647</v>
      </c>
      <c r="C2" s="0" t="s">
        <v>2648</v>
      </c>
      <c r="D2" s="0" t="s">
        <v>2647</v>
      </c>
      <c r="E2" s="0" t="s">
        <v>2648</v>
      </c>
      <c r="F2" s="0" t="s">
        <v>2649</v>
      </c>
      <c r="G2" s="0" t="s">
        <v>109</v>
      </c>
    </row>
    <row customHeight="1" ht="11.25">
      <c r="A3" s="0" t="s">
        <v>16</v>
      </c>
      <c r="B3" s="0" t="s">
        <v>2650</v>
      </c>
      <c r="C3" s="0" t="s">
        <v>2651</v>
      </c>
      <c r="D3" s="0" t="s">
        <v>2650</v>
      </c>
      <c r="E3" s="0" t="s">
        <v>2651</v>
      </c>
      <c r="F3" s="0" t="s">
        <v>2649</v>
      </c>
      <c r="G3" s="0" t="s">
        <v>110</v>
      </c>
    </row>
    <row customHeight="1" ht="11.25">
      <c r="A4" s="0" t="s">
        <v>16</v>
      </c>
      <c r="B4" s="0" t="s">
        <v>2652</v>
      </c>
      <c r="C4" s="0" t="s">
        <v>2653</v>
      </c>
      <c r="D4" s="0" t="s">
        <v>2652</v>
      </c>
      <c r="E4" s="0" t="s">
        <v>2653</v>
      </c>
      <c r="F4" s="0" t="s">
        <v>2649</v>
      </c>
      <c r="G4" s="0" t="s">
        <v>91</v>
      </c>
    </row>
    <row customHeight="1" ht="11.25">
      <c r="A5" s="0" t="s">
        <v>16</v>
      </c>
      <c r="B5" s="0" t="s">
        <v>100</v>
      </c>
      <c r="C5" s="0" t="s">
        <v>101</v>
      </c>
      <c r="D5" s="0" t="s">
        <v>100</v>
      </c>
      <c r="E5" s="0" t="s">
        <v>101</v>
      </c>
      <c r="F5" s="0" t="s">
        <v>2649</v>
      </c>
      <c r="G5" s="0" t="s">
        <v>92</v>
      </c>
    </row>
    <row customHeight="1" ht="11.25">
      <c r="A6" s="0" t="s">
        <v>16</v>
      </c>
      <c r="B6" s="0" t="s">
        <v>2654</v>
      </c>
      <c r="C6" s="0" t="s">
        <v>2655</v>
      </c>
      <c r="D6" s="0" t="s">
        <v>2654</v>
      </c>
      <c r="E6" s="0" t="s">
        <v>2655</v>
      </c>
      <c r="F6" s="0" t="s">
        <v>2649</v>
      </c>
      <c r="G6" s="0" t="s">
        <v>111</v>
      </c>
    </row>
    <row customHeight="1" ht="11.25">
      <c r="A7" s="0" t="s">
        <v>16</v>
      </c>
      <c r="B7" s="0" t="s">
        <v>2656</v>
      </c>
      <c r="C7" s="0" t="s">
        <v>2657</v>
      </c>
      <c r="D7" s="0" t="s">
        <v>2658</v>
      </c>
      <c r="E7" s="0" t="s">
        <v>2659</v>
      </c>
      <c r="F7" s="0" t="s">
        <v>2660</v>
      </c>
      <c r="G7" s="0" t="s">
        <v>93</v>
      </c>
    </row>
    <row customHeight="1" ht="11.25">
      <c r="A8" s="0" t="s">
        <v>16</v>
      </c>
      <c r="B8" s="0" t="s">
        <v>2656</v>
      </c>
      <c r="C8" s="0" t="s">
        <v>2657</v>
      </c>
      <c r="D8" s="0" t="s">
        <v>2661</v>
      </c>
      <c r="E8" s="0" t="s">
        <v>2662</v>
      </c>
      <c r="F8" s="0" t="s">
        <v>2663</v>
      </c>
      <c r="G8" s="0" t="s">
        <v>94</v>
      </c>
    </row>
    <row customHeight="1" ht="11.25">
      <c r="A9" s="0" t="s">
        <v>16</v>
      </c>
      <c r="B9" s="0" t="s">
        <v>2656</v>
      </c>
      <c r="C9" s="0" t="s">
        <v>2657</v>
      </c>
      <c r="D9" s="0" t="s">
        <v>2664</v>
      </c>
      <c r="E9" s="0" t="s">
        <v>2665</v>
      </c>
      <c r="F9" s="0" t="s">
        <v>2660</v>
      </c>
      <c r="G9" s="0" t="s">
        <v>112</v>
      </c>
    </row>
    <row customHeight="1" ht="11.25">
      <c r="A10" s="0" t="s">
        <v>16</v>
      </c>
      <c r="B10" s="0" t="s">
        <v>2656</v>
      </c>
      <c r="C10" s="0" t="s">
        <v>2657</v>
      </c>
      <c r="D10" s="0" t="s">
        <v>2656</v>
      </c>
      <c r="E10" s="0" t="s">
        <v>2657</v>
      </c>
      <c r="F10" s="0" t="s">
        <v>2666</v>
      </c>
      <c r="G10" s="0" t="s">
        <v>148</v>
      </c>
    </row>
    <row customHeight="1" ht="11.25">
      <c r="A11" s="0" t="s">
        <v>16</v>
      </c>
      <c r="B11" s="0" t="s">
        <v>2656</v>
      </c>
      <c r="C11" s="0" t="s">
        <v>2657</v>
      </c>
      <c r="D11" s="0" t="s">
        <v>2667</v>
      </c>
      <c r="E11" s="0" t="s">
        <v>2668</v>
      </c>
      <c r="F11" s="0" t="s">
        <v>2669</v>
      </c>
      <c r="G11" s="0" t="s">
        <v>149</v>
      </c>
    </row>
    <row customHeight="1" ht="11.25">
      <c r="A12" s="0" t="s">
        <v>16</v>
      </c>
      <c r="B12" s="0" t="s">
        <v>2670</v>
      </c>
      <c r="C12" s="0" t="s">
        <v>2671</v>
      </c>
      <c r="D12" s="0" t="s">
        <v>2670</v>
      </c>
      <c r="E12" s="0" t="s">
        <v>2671</v>
      </c>
      <c r="F12" s="0" t="s">
        <v>2672</v>
      </c>
      <c r="G12" s="0" t="s">
        <v>150</v>
      </c>
    </row>
    <row customHeight="1" ht="11.25">
      <c r="A13" s="0" t="s">
        <v>16</v>
      </c>
      <c r="B13" s="0" t="s">
        <v>2673</v>
      </c>
      <c r="C13" s="0" t="s">
        <v>2674</v>
      </c>
      <c r="D13" s="0" t="s">
        <v>2673</v>
      </c>
      <c r="E13" s="0" t="s">
        <v>2674</v>
      </c>
      <c r="F13" s="0" t="s">
        <v>2666</v>
      </c>
      <c r="G13" s="0" t="s">
        <v>151</v>
      </c>
    </row>
    <row customHeight="1" ht="11.25">
      <c r="A14" s="0" t="s">
        <v>16</v>
      </c>
      <c r="B14" s="0" t="s">
        <v>2673</v>
      </c>
      <c r="C14" s="0" t="s">
        <v>2674</v>
      </c>
      <c r="D14" s="0" t="s">
        <v>2675</v>
      </c>
      <c r="E14" s="0" t="s">
        <v>2676</v>
      </c>
      <c r="F14" s="0" t="s">
        <v>2660</v>
      </c>
      <c r="G14" s="0" t="s">
        <v>152</v>
      </c>
    </row>
    <row customHeight="1" ht="11.25">
      <c r="A15" s="0" t="s">
        <v>16</v>
      </c>
      <c r="B15" s="0" t="s">
        <v>2673</v>
      </c>
      <c r="C15" s="0" t="s">
        <v>2674</v>
      </c>
      <c r="D15" s="0" t="s">
        <v>2677</v>
      </c>
      <c r="E15" s="0" t="s">
        <v>2678</v>
      </c>
      <c r="F15" s="0" t="s">
        <v>2669</v>
      </c>
      <c r="G15" s="0" t="s">
        <v>153</v>
      </c>
    </row>
    <row customHeight="1" ht="11.25">
      <c r="A16" s="0" t="s">
        <v>16</v>
      </c>
      <c r="B16" s="0" t="s">
        <v>2673</v>
      </c>
      <c r="C16" s="0" t="s">
        <v>2674</v>
      </c>
      <c r="D16" s="0" t="s">
        <v>2679</v>
      </c>
      <c r="E16" s="0" t="s">
        <v>2680</v>
      </c>
      <c r="F16" s="0" t="s">
        <v>2669</v>
      </c>
      <c r="G16" s="0" t="s">
        <v>1489</v>
      </c>
    </row>
    <row customHeight="1" ht="11.25">
      <c r="A17" s="0" t="s">
        <v>16</v>
      </c>
      <c r="B17" s="0" t="s">
        <v>2673</v>
      </c>
      <c r="C17" s="0" t="s">
        <v>2674</v>
      </c>
      <c r="D17" s="0" t="s">
        <v>2681</v>
      </c>
      <c r="E17" s="0" t="s">
        <v>2682</v>
      </c>
      <c r="F17" s="0" t="s">
        <v>2669</v>
      </c>
      <c r="G17" s="0" t="s">
        <v>1495</v>
      </c>
    </row>
    <row customHeight="1" ht="11.25">
      <c r="A18" s="0" t="s">
        <v>16</v>
      </c>
      <c r="B18" s="0" t="s">
        <v>2673</v>
      </c>
      <c r="C18" s="0" t="s">
        <v>2674</v>
      </c>
      <c r="D18" s="0" t="s">
        <v>2683</v>
      </c>
      <c r="E18" s="0" t="s">
        <v>2684</v>
      </c>
      <c r="F18" s="0" t="s">
        <v>2669</v>
      </c>
      <c r="G18" s="0" t="s">
        <v>1507</v>
      </c>
    </row>
    <row customHeight="1" ht="11.25">
      <c r="A19" s="0" t="s">
        <v>16</v>
      </c>
      <c r="B19" s="0" t="s">
        <v>2673</v>
      </c>
      <c r="C19" s="0" t="s">
        <v>2674</v>
      </c>
      <c r="D19" s="0" t="s">
        <v>2685</v>
      </c>
      <c r="E19" s="0" t="s">
        <v>2686</v>
      </c>
      <c r="F19" s="0" t="s">
        <v>2660</v>
      </c>
      <c r="G19" s="0" t="s">
        <v>1521</v>
      </c>
    </row>
    <row customHeight="1" ht="11.25">
      <c r="A20" s="0" t="s">
        <v>16</v>
      </c>
      <c r="B20" s="0" t="s">
        <v>2673</v>
      </c>
      <c r="C20" s="0" t="s">
        <v>2674</v>
      </c>
      <c r="D20" s="0" t="s">
        <v>2687</v>
      </c>
      <c r="E20" s="0" t="s">
        <v>2688</v>
      </c>
      <c r="F20" s="0" t="s">
        <v>2660</v>
      </c>
      <c r="G20" s="0" t="s">
        <v>1533</v>
      </c>
    </row>
    <row customHeight="1" ht="11.25">
      <c r="A21" s="0" t="s">
        <v>16</v>
      </c>
      <c r="B21" s="0" t="s">
        <v>2673</v>
      </c>
      <c r="C21" s="0" t="s">
        <v>2674</v>
      </c>
      <c r="D21" s="0" t="s">
        <v>2689</v>
      </c>
      <c r="E21" s="0" t="s">
        <v>2690</v>
      </c>
      <c r="F21" s="0" t="s">
        <v>2660</v>
      </c>
      <c r="G21" s="0" t="s">
        <v>1542</v>
      </c>
    </row>
    <row customHeight="1" ht="11.25">
      <c r="A22" s="0" t="s">
        <v>16</v>
      </c>
      <c r="B22" s="0" t="s">
        <v>2673</v>
      </c>
      <c r="C22" s="0" t="s">
        <v>2674</v>
      </c>
      <c r="D22" s="0" t="s">
        <v>2691</v>
      </c>
      <c r="E22" s="0" t="s">
        <v>2692</v>
      </c>
      <c r="F22" s="0" t="s">
        <v>2663</v>
      </c>
      <c r="G22" s="0" t="s">
        <v>1558</v>
      </c>
    </row>
    <row customHeight="1" ht="11.25">
      <c r="A23" s="0" t="s">
        <v>16</v>
      </c>
      <c r="B23" s="0" t="s">
        <v>2673</v>
      </c>
      <c r="C23" s="0" t="s">
        <v>2674</v>
      </c>
      <c r="D23" s="0" t="s">
        <v>2693</v>
      </c>
      <c r="E23" s="0" t="s">
        <v>2694</v>
      </c>
      <c r="F23" s="0" t="s">
        <v>2669</v>
      </c>
      <c r="G23" s="0" t="s">
        <v>1565</v>
      </c>
    </row>
    <row customHeight="1" ht="11.25">
      <c r="A24" s="0" t="s">
        <v>16</v>
      </c>
      <c r="B24" s="0" t="s">
        <v>2673</v>
      </c>
      <c r="C24" s="0" t="s">
        <v>2674</v>
      </c>
      <c r="D24" s="0" t="s">
        <v>2695</v>
      </c>
      <c r="E24" s="0" t="s">
        <v>2696</v>
      </c>
      <c r="F24" s="0" t="s">
        <v>2660</v>
      </c>
      <c r="G24" s="0" t="s">
        <v>1573</v>
      </c>
    </row>
    <row customHeight="1" ht="11.25">
      <c r="A25" s="0" t="s">
        <v>16</v>
      </c>
      <c r="B25" s="0" t="s">
        <v>2697</v>
      </c>
      <c r="C25" s="0" t="s">
        <v>2698</v>
      </c>
      <c r="D25" s="0" t="s">
        <v>2697</v>
      </c>
      <c r="E25" s="0" t="s">
        <v>2698</v>
      </c>
      <c r="F25" s="0" t="s">
        <v>2666</v>
      </c>
      <c r="G25" s="0" t="s">
        <v>1580</v>
      </c>
    </row>
    <row customHeight="1" ht="11.25">
      <c r="A26" s="0" t="s">
        <v>16</v>
      </c>
      <c r="B26" s="0" t="s">
        <v>2697</v>
      </c>
      <c r="C26" s="0" t="s">
        <v>2698</v>
      </c>
      <c r="D26" s="0" t="s">
        <v>2699</v>
      </c>
      <c r="E26" s="0" t="s">
        <v>2700</v>
      </c>
      <c r="F26" s="0" t="s">
        <v>2669</v>
      </c>
      <c r="G26" s="0" t="s">
        <v>1584</v>
      </c>
    </row>
    <row customHeight="1" ht="11.25">
      <c r="A27" s="0" t="s">
        <v>16</v>
      </c>
      <c r="B27" s="0" t="s">
        <v>2697</v>
      </c>
      <c r="C27" s="0" t="s">
        <v>2698</v>
      </c>
      <c r="D27" s="0" t="s">
        <v>2701</v>
      </c>
      <c r="E27" s="0" t="s">
        <v>2702</v>
      </c>
      <c r="F27" s="0" t="s">
        <v>2660</v>
      </c>
      <c r="G27" s="0" t="s">
        <v>1589</v>
      </c>
    </row>
    <row customHeight="1" ht="11.25">
      <c r="A28" s="0" t="s">
        <v>16</v>
      </c>
      <c r="B28" s="0" t="s">
        <v>2703</v>
      </c>
      <c r="C28" s="0" t="s">
        <v>2704</v>
      </c>
      <c r="D28" s="0" t="s">
        <v>2703</v>
      </c>
      <c r="E28" s="0" t="s">
        <v>2704</v>
      </c>
      <c r="F28" s="0" t="s">
        <v>2672</v>
      </c>
      <c r="G28" s="0" t="s">
        <v>1597</v>
      </c>
    </row>
    <row customHeight="1" ht="11.25">
      <c r="A29" s="0" t="s">
        <v>16</v>
      </c>
      <c r="B29" s="0" t="s">
        <v>2705</v>
      </c>
      <c r="C29" s="0" t="s">
        <v>2706</v>
      </c>
      <c r="D29" s="0" t="s">
        <v>2707</v>
      </c>
      <c r="E29" s="0" t="s">
        <v>2708</v>
      </c>
      <c r="F29" s="0" t="s">
        <v>2660</v>
      </c>
      <c r="G29" s="0" t="s">
        <v>1599</v>
      </c>
    </row>
    <row customHeight="1" ht="11.25">
      <c r="A30" s="0" t="s">
        <v>16</v>
      </c>
      <c r="B30" s="0" t="s">
        <v>2705</v>
      </c>
      <c r="C30" s="0" t="s">
        <v>2706</v>
      </c>
      <c r="D30" s="0" t="s">
        <v>2709</v>
      </c>
      <c r="E30" s="0" t="s">
        <v>2710</v>
      </c>
      <c r="F30" s="0" t="s">
        <v>2669</v>
      </c>
      <c r="G30" s="0" t="s">
        <v>1602</v>
      </c>
    </row>
    <row customHeight="1" ht="11.25">
      <c r="A31" s="0" t="s">
        <v>16</v>
      </c>
      <c r="B31" s="0" t="s">
        <v>2705</v>
      </c>
      <c r="C31" s="0" t="s">
        <v>2706</v>
      </c>
      <c r="D31" s="0" t="s">
        <v>2705</v>
      </c>
      <c r="E31" s="0" t="s">
        <v>2706</v>
      </c>
      <c r="F31" s="0" t="s">
        <v>2666</v>
      </c>
      <c r="G31" s="0" t="s">
        <v>1608</v>
      </c>
    </row>
    <row customHeight="1" ht="11.25">
      <c r="A32" s="0" t="s">
        <v>16</v>
      </c>
      <c r="B32" s="0" t="s">
        <v>2711</v>
      </c>
      <c r="C32" s="0" t="s">
        <v>2712</v>
      </c>
      <c r="D32" s="0" t="s">
        <v>2711</v>
      </c>
      <c r="E32" s="0" t="s">
        <v>2712</v>
      </c>
      <c r="F32" s="0" t="s">
        <v>2672</v>
      </c>
      <c r="G32" s="0" t="s">
        <v>1610</v>
      </c>
    </row>
    <row customHeight="1" ht="11.25">
      <c r="A33" s="0" t="s">
        <v>16</v>
      </c>
      <c r="B33" s="0" t="s">
        <v>2713</v>
      </c>
      <c r="C33" s="0" t="s">
        <v>2714</v>
      </c>
      <c r="D33" s="0" t="s">
        <v>2713</v>
      </c>
      <c r="E33" s="0" t="s">
        <v>2714</v>
      </c>
      <c r="F33" s="0" t="s">
        <v>2672</v>
      </c>
      <c r="G33" s="0" t="s">
        <v>1612</v>
      </c>
    </row>
    <row customHeight="1" ht="11.25">
      <c r="A34" s="0" t="s">
        <v>16</v>
      </c>
      <c r="B34" s="0" t="s">
        <v>2715</v>
      </c>
      <c r="C34" s="0" t="s">
        <v>2716</v>
      </c>
      <c r="D34" s="0" t="s">
        <v>2715</v>
      </c>
      <c r="E34" s="0" t="s">
        <v>2716</v>
      </c>
      <c r="F34" s="0" t="s">
        <v>2672</v>
      </c>
      <c r="G34" s="0" t="s">
        <v>1614</v>
      </c>
    </row>
    <row customHeight="1" ht="11.25">
      <c r="A35" s="0" t="s">
        <v>16</v>
      </c>
      <c r="B35" s="0" t="s">
        <v>2717</v>
      </c>
      <c r="C35" s="0" t="s">
        <v>2718</v>
      </c>
      <c r="D35" s="0" t="s">
        <v>2717</v>
      </c>
      <c r="E35" s="0" t="s">
        <v>2718</v>
      </c>
      <c r="F35" s="0" t="s">
        <v>2672</v>
      </c>
      <c r="G35" s="0" t="s">
        <v>1619</v>
      </c>
    </row>
    <row customHeight="1" ht="11.25">
      <c r="A36" s="0" t="s">
        <v>16</v>
      </c>
      <c r="B36" s="0" t="s">
        <v>2719</v>
      </c>
      <c r="C36" s="0" t="s">
        <v>2720</v>
      </c>
      <c r="D36" s="0" t="s">
        <v>2719</v>
      </c>
      <c r="E36" s="0" t="s">
        <v>2720</v>
      </c>
      <c r="F36" s="0" t="s">
        <v>2672</v>
      </c>
      <c r="G36" s="0" t="s">
        <v>1624</v>
      </c>
    </row>
    <row customHeight="1" ht="11.25">
      <c r="A37" s="0" t="s">
        <v>16</v>
      </c>
      <c r="B37" s="0" t="s">
        <v>2721</v>
      </c>
      <c r="C37" s="0" t="s">
        <v>2722</v>
      </c>
      <c r="D37" s="0" t="s">
        <v>2721</v>
      </c>
      <c r="E37" s="0" t="s">
        <v>2722</v>
      </c>
      <c r="F37" s="0" t="s">
        <v>2649</v>
      </c>
      <c r="G37" s="0" t="s">
        <v>1628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8A837-2485-C58A-23B3-48457D7AC3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2" width="9.140625"/>
    <col min="2" max="2" style="4662" width="84.28125" customWidth="1"/>
    <col min="3" max="3" style="4662" width="9.140625"/>
  </cols>
  <sheetData>
    <row customHeight="1" ht="11.25">
      <c r="A1" s="891" t="s">
        <v>2809</v>
      </c>
      <c r="B1" s="891" t="s">
        <v>2810</v>
      </c>
      <c r="C1" s="891" t="s">
        <v>1191</v>
      </c>
    </row>
    <row customHeight="1" ht="11.25">
      <c r="A2" s="891">
        <v>4189678</v>
      </c>
      <c r="B2" s="891" t="s">
        <v>2811</v>
      </c>
      <c r="C2" s="891" t="s">
        <v>2812</v>
      </c>
    </row>
    <row customHeight="1" ht="11.25">
      <c r="A3" s="891">
        <v>4190415</v>
      </c>
      <c r="B3" s="891" t="s">
        <v>2813</v>
      </c>
      <c r="C3" s="891" t="s">
        <v>2812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80C96-1E05-EB13-E91E-EA220C39A5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1" width="38.421875" customWidth="1"/>
    <col min="2" max="5" style="5291" width="9.140625"/>
  </cols>
  <sheetData>
    <row customHeight="1" ht="15">
      <c r="A1" s="219" t="s">
        <v>2814</v>
      </c>
      <c r="B1" s="219" t="s">
        <v>2815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AE80A-FD9F-AE84-3A62-D77D0DE848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2816</v>
      </c>
      <c r="B1" s="0" t="b">
        <v>1</v>
      </c>
    </row>
    <row customHeight="1" ht="11.25">
      <c r="A2" s="0" t="s">
        <v>2817</v>
      </c>
      <c r="B2" s="0" t="b">
        <v>0</v>
      </c>
    </row>
    <row customHeight="1" ht="11.25">
      <c r="A3" s="0" t="s">
        <v>2818</v>
      </c>
      <c r="B3" s="0" t="b">
        <v>0</v>
      </c>
    </row>
    <row customHeight="1" ht="11.25">
      <c r="A4" s="0" t="s">
        <v>2819</v>
      </c>
      <c r="B4" s="0" t="b">
        <v>0</v>
      </c>
    </row>
    <row customHeight="1" ht="11.25">
      <c r="A5" s="0" t="s">
        <v>2820</v>
      </c>
      <c r="B5" s="0" t="b">
        <v>0</v>
      </c>
    </row>
    <row customHeight="1" ht="11.25">
      <c r="A6" s="0" t="s">
        <v>2821</v>
      </c>
      <c r="B6" s="0" t="b">
        <v>1</v>
      </c>
    </row>
    <row customHeight="1" ht="11.25">
      <c r="A7" s="0" t="s">
        <v>2822</v>
      </c>
      <c r="B7" s="0" t="b">
        <v>0</v>
      </c>
    </row>
    <row customHeight="1" ht="11.25">
      <c r="A8" s="0" t="s">
        <v>2823</v>
      </c>
      <c r="B8" s="0" t="b">
        <v>0</v>
      </c>
    </row>
    <row customHeight="1" ht="11.25">
      <c r="A9" s="0" t="s">
        <v>2824</v>
      </c>
      <c r="B9" s="0" t="b">
        <v>1</v>
      </c>
    </row>
    <row customHeight="1" ht="11.25">
      <c r="A10" s="0" t="s">
        <v>2825</v>
      </c>
      <c r="B10" s="0" t="b">
        <v>0</v>
      </c>
    </row>
    <row customHeight="1" ht="11.25">
      <c r="A11" s="0" t="s">
        <v>2826</v>
      </c>
      <c r="B11" s="0" t="b">
        <v>0</v>
      </c>
    </row>
    <row customHeight="1" ht="11.25">
      <c r="A12" s="0" t="s">
        <v>2827</v>
      </c>
      <c r="B12" s="0" t="b">
        <v>0</v>
      </c>
    </row>
    <row customHeight="1" ht="11.25">
      <c r="A13" s="0" t="s">
        <v>2828</v>
      </c>
      <c r="B13" s="0" t="b">
        <v>0</v>
      </c>
    </row>
    <row customHeight="1" ht="11.25">
      <c r="A14" s="0" t="s">
        <v>2829</v>
      </c>
      <c r="B14" s="0" t="b">
        <v>0</v>
      </c>
    </row>
    <row customHeight="1" ht="11.25">
      <c r="A15" s="0" t="s">
        <v>2830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5143C-1EEA-7C5F-F829-CAFCFBFCD7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8BB54-B86B-54F5-122F-0DEBC0B97ED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2831</v>
      </c>
      <c r="B1" s="123" t="s">
        <v>2832</v>
      </c>
    </row>
    <row customHeight="1" ht="11.25">
      <c r="A2" s="118" t="s">
        <v>2833</v>
      </c>
      <c r="B2" s="118" t="s">
        <v>2834</v>
      </c>
    </row>
    <row customHeight="1" ht="11.25">
      <c r="A3" s="118" t="s">
        <v>2835</v>
      </c>
      <c r="B3" s="118" t="s">
        <v>2836</v>
      </c>
    </row>
    <row customHeight="1" ht="11.25">
      <c r="A4" s="118" t="s">
        <v>2837</v>
      </c>
      <c r="B4" s="118" t="s">
        <v>2838</v>
      </c>
    </row>
    <row customHeight="1" ht="11.25">
      <c r="A5" s="118" t="s">
        <v>2839</v>
      </c>
      <c r="B5" s="118" t="s">
        <v>2840</v>
      </c>
    </row>
    <row customHeight="1" ht="11.25">
      <c r="A6" s="118" t="s">
        <v>2841</v>
      </c>
      <c r="B6" s="118" t="s">
        <v>2842</v>
      </c>
    </row>
    <row customHeight="1" ht="11.25">
      <c r="A7" s="118" t="s">
        <v>2843</v>
      </c>
      <c r="B7" s="118" t="s">
        <v>2844</v>
      </c>
    </row>
    <row customHeight="1" ht="11.25">
      <c r="A8" s="118" t="s">
        <v>2845</v>
      </c>
      <c r="B8" s="118" t="s">
        <v>2846</v>
      </c>
    </row>
    <row customHeight="1" ht="11.25">
      <c r="A9" s="118" t="s">
        <v>2847</v>
      </c>
      <c r="B9" s="118" t="s">
        <v>2848</v>
      </c>
    </row>
    <row customHeight="1" ht="11.25">
      <c r="A10" s="118" t="s">
        <v>2849</v>
      </c>
      <c r="B10" s="118" t="s">
        <v>2850</v>
      </c>
    </row>
    <row customHeight="1" ht="11.25">
      <c r="A11" s="118" t="s">
        <v>2851</v>
      </c>
      <c r="B11" s="118" t="s">
        <v>2852</v>
      </c>
    </row>
    <row customHeight="1" ht="11.25">
      <c r="A12" s="118" t="s">
        <v>2853</v>
      </c>
      <c r="B12" s="118" t="s">
        <v>2854</v>
      </c>
    </row>
    <row customHeight="1" ht="11.25">
      <c r="A13" s="118" t="s">
        <v>2855</v>
      </c>
      <c r="B13" s="118" t="s">
        <v>2856</v>
      </c>
    </row>
    <row customHeight="1" ht="11.25">
      <c r="A14" s="118" t="s">
        <v>2857</v>
      </c>
      <c r="B14" s="118" t="s">
        <v>2858</v>
      </c>
    </row>
    <row customHeight="1" ht="11.25">
      <c r="A15" s="118" t="s">
        <v>2859</v>
      </c>
      <c r="B15" s="118" t="s">
        <v>2860</v>
      </c>
    </row>
    <row customHeight="1" ht="11.25">
      <c r="A16" s="118" t="s">
        <v>2861</v>
      </c>
      <c r="B16" s="118" t="s">
        <v>2862</v>
      </c>
    </row>
    <row customHeight="1" ht="11.25">
      <c r="A17" s="118" t="s">
        <v>2863</v>
      </c>
      <c r="B17" s="118" t="s">
        <v>2864</v>
      </c>
    </row>
    <row customHeight="1" ht="11.25">
      <c r="A18" s="118" t="s">
        <v>2865</v>
      </c>
      <c r="B18" s="118" t="s">
        <v>2866</v>
      </c>
    </row>
    <row customHeight="1" ht="11.25">
      <c r="A19" s="118" t="s">
        <v>2867</v>
      </c>
      <c r="B19" s="118" t="s">
        <v>2868</v>
      </c>
    </row>
    <row customHeight="1" ht="11.25">
      <c r="A20" s="118" t="s">
        <v>2869</v>
      </c>
      <c r="B20" s="118" t="s">
        <v>2870</v>
      </c>
    </row>
    <row customHeight="1" ht="11.25">
      <c r="A21" s="118" t="s">
        <v>2871</v>
      </c>
      <c r="B21" s="118" t="s">
        <v>2872</v>
      </c>
    </row>
    <row customHeight="1" ht="11.25">
      <c r="A22" s="118" t="s">
        <v>2873</v>
      </c>
      <c r="B22" s="118" t="s">
        <v>2874</v>
      </c>
    </row>
    <row customHeight="1" ht="11.25">
      <c r="A23" s="118" t="s">
        <v>2875</v>
      </c>
      <c r="B23" s="118" t="s">
        <v>2876</v>
      </c>
    </row>
    <row customHeight="1" ht="11.25">
      <c r="A24" s="118" t="s">
        <v>2877</v>
      </c>
      <c r="B24" s="118" t="s">
        <v>2878</v>
      </c>
    </row>
    <row customHeight="1" ht="11.25">
      <c r="A25" s="118" t="s">
        <v>2879</v>
      </c>
      <c r="B25" s="118" t="s">
        <v>2880</v>
      </c>
    </row>
    <row customHeight="1" ht="11.25">
      <c r="A26" s="118" t="s">
        <v>2881</v>
      </c>
      <c r="B26" s="118" t="s">
        <v>2882</v>
      </c>
    </row>
    <row customHeight="1" ht="11.25">
      <c r="A27" s="118" t="s">
        <v>2883</v>
      </c>
      <c r="B27" s="118" t="s">
        <v>2884</v>
      </c>
    </row>
    <row customHeight="1" ht="11.25">
      <c r="A28" s="118" t="s">
        <v>2885</v>
      </c>
      <c r="B28" s="118" t="s">
        <v>2886</v>
      </c>
    </row>
    <row customHeight="1" ht="11.25">
      <c r="A29" s="118" t="s">
        <v>2887</v>
      </c>
      <c r="B29" s="118" t="s">
        <v>2888</v>
      </c>
    </row>
    <row customHeight="1" ht="11.25">
      <c r="A30" s="118" t="s">
        <v>2889</v>
      </c>
      <c r="B30" s="118" t="s">
        <v>2890</v>
      </c>
    </row>
    <row customHeight="1" ht="11.25">
      <c r="A31" s="118" t="s">
        <v>2891</v>
      </c>
      <c r="B31" s="118" t="s">
        <v>2892</v>
      </c>
    </row>
    <row customHeight="1" ht="11.25">
      <c r="A32" s="118" t="s">
        <v>2893</v>
      </c>
      <c r="B32" s="118" t="s">
        <v>2894</v>
      </c>
    </row>
    <row customHeight="1" ht="11.25">
      <c r="A33" s="118" t="s">
        <v>2895</v>
      </c>
      <c r="B33" s="118" t="s">
        <v>2896</v>
      </c>
    </row>
    <row customHeight="1" ht="11.25">
      <c r="A34" s="118" t="s">
        <v>2897</v>
      </c>
      <c r="B34" s="118" t="s">
        <v>2898</v>
      </c>
    </row>
    <row customHeight="1" ht="11.25">
      <c r="A35" s="118" t="s">
        <v>2899</v>
      </c>
      <c r="B35" s="118" t="s">
        <v>2900</v>
      </c>
    </row>
    <row customHeight="1" ht="11.25">
      <c r="A36" s="118" t="s">
        <v>2901</v>
      </c>
      <c r="B36" s="118" t="s">
        <v>2902</v>
      </c>
    </row>
    <row customHeight="1" ht="11.25">
      <c r="A37" s="118" t="s">
        <v>2903</v>
      </c>
      <c r="B37" s="118" t="s">
        <v>2904</v>
      </c>
    </row>
    <row customHeight="1" ht="11.25">
      <c r="A38" s="118" t="s">
        <v>2905</v>
      </c>
      <c r="B38" s="118" t="s">
        <v>2906</v>
      </c>
    </row>
    <row customHeight="1" ht="11.25">
      <c r="A39" s="118" t="s">
        <v>2907</v>
      </c>
      <c r="B39" s="118" t="s">
        <v>2908</v>
      </c>
    </row>
    <row customHeight="1" ht="11.25">
      <c r="A40" s="118" t="s">
        <v>2909</v>
      </c>
      <c r="B40" s="118" t="s">
        <v>2910</v>
      </c>
    </row>
    <row customHeight="1" ht="11.25">
      <c r="A41" s="118" t="s">
        <v>2911</v>
      </c>
      <c r="B41" s="118" t="s">
        <v>2912</v>
      </c>
    </row>
    <row customHeight="1" ht="11.25">
      <c r="A42" s="118" t="s">
        <v>2913</v>
      </c>
      <c r="B42" s="118" t="s">
        <v>2914</v>
      </c>
    </row>
    <row customHeight="1" ht="11.25">
      <c r="A43" s="118" t="s">
        <v>2915</v>
      </c>
      <c r="B43" s="118" t="s">
        <v>2916</v>
      </c>
    </row>
    <row customHeight="1" ht="11.25">
      <c r="A44" s="118" t="s">
        <v>2917</v>
      </c>
      <c r="B44" s="118" t="s">
        <v>2918</v>
      </c>
    </row>
    <row customHeight="1" ht="11.25">
      <c r="A45" s="118" t="s">
        <v>2919</v>
      </c>
      <c r="B45" s="118" t="s">
        <v>2920</v>
      </c>
    </row>
    <row customHeight="1" ht="11.25">
      <c r="A46" s="118" t="s">
        <v>2921</v>
      </c>
      <c r="B46" s="118" t="s">
        <v>2922</v>
      </c>
    </row>
    <row customHeight="1" ht="11.25">
      <c r="A47" s="118" t="s">
        <v>2923</v>
      </c>
      <c r="B47" s="118" t="s">
        <v>2924</v>
      </c>
    </row>
    <row customHeight="1" ht="11.25">
      <c r="A48" s="118" t="s">
        <v>2925</v>
      </c>
      <c r="B48" s="118" t="s">
        <v>2926</v>
      </c>
    </row>
    <row customHeight="1" ht="11.25">
      <c r="A49" s="118" t="s">
        <v>2927</v>
      </c>
      <c r="B49" s="118" t="s">
        <v>2928</v>
      </c>
    </row>
    <row customHeight="1" ht="11.25">
      <c r="A50" s="118" t="s">
        <v>2929</v>
      </c>
      <c r="B50" s="118" t="s">
        <v>2930</v>
      </c>
    </row>
    <row customHeight="1" ht="11.25">
      <c r="A51" s="118" t="s">
        <v>2931</v>
      </c>
      <c r="B51" s="118" t="s">
        <v>2932</v>
      </c>
    </row>
    <row customHeight="1" ht="11.25">
      <c r="A52" s="118" t="s">
        <v>2933</v>
      </c>
      <c r="B52" s="118" t="s">
        <v>2934</v>
      </c>
    </row>
    <row customHeight="1" ht="11.25">
      <c r="A53" s="118" t="s">
        <v>2935</v>
      </c>
      <c r="B53" s="118" t="s">
        <v>2936</v>
      </c>
    </row>
    <row customHeight="1" ht="11.25">
      <c r="A54" s="118" t="s">
        <v>2937</v>
      </c>
      <c r="B54" s="118" t="s">
        <v>2938</v>
      </c>
    </row>
    <row customHeight="1" ht="11.25">
      <c r="A55" s="118" t="s">
        <v>2939</v>
      </c>
      <c r="B55" s="118" t="s">
        <v>2940</v>
      </c>
    </row>
    <row customHeight="1" ht="11.25">
      <c r="A56" s="118" t="s">
        <v>2941</v>
      </c>
      <c r="B56" s="118" t="s">
        <v>2942</v>
      </c>
    </row>
    <row customHeight="1" ht="11.25">
      <c r="A57" s="118" t="s">
        <v>2943</v>
      </c>
      <c r="B57" s="118" t="s">
        <v>2944</v>
      </c>
    </row>
    <row customHeight="1" ht="11.25">
      <c r="A58" s="118" t="s">
        <v>2945</v>
      </c>
      <c r="B58" s="118" t="s">
        <v>2946</v>
      </c>
    </row>
    <row customHeight="1" ht="11.25">
      <c r="A59" s="118" t="s">
        <v>2947</v>
      </c>
      <c r="B59" s="118" t="s">
        <v>2948</v>
      </c>
    </row>
    <row customHeight="1" ht="11.25">
      <c r="A60" s="118" t="s">
        <v>2949</v>
      </c>
      <c r="B60" s="118" t="s">
        <v>2950</v>
      </c>
    </row>
    <row customHeight="1" ht="11.25">
      <c r="A61" s="118"/>
      <c r="B61" s="118" t="s">
        <v>2951</v>
      </c>
    </row>
    <row customHeight="1" ht="11.25">
      <c r="A62" s="118"/>
      <c r="B62" s="118" t="s">
        <v>2952</v>
      </c>
    </row>
    <row customHeight="1" ht="11.25">
      <c r="A63" s="118"/>
      <c r="B63" s="118" t="s">
        <v>2953</v>
      </c>
    </row>
    <row customHeight="1" ht="11.25">
      <c r="A64" s="118"/>
      <c r="B64" s="118" t="s">
        <v>2954</v>
      </c>
    </row>
    <row customHeight="1" ht="11.25">
      <c r="A65" s="118"/>
      <c r="B65" s="118" t="s">
        <v>2955</v>
      </c>
    </row>
    <row customHeight="1" ht="11.25">
      <c r="A66" s="118"/>
      <c r="B66" s="118" t="s">
        <v>2956</v>
      </c>
    </row>
    <row customHeight="1" ht="11.25">
      <c r="A67" s="118"/>
      <c r="B67" s="118" t="s">
        <v>2957</v>
      </c>
    </row>
    <row customHeight="1" ht="11.25">
      <c r="A68" s="118"/>
      <c r="B68" s="118" t="s">
        <v>2958</v>
      </c>
    </row>
    <row customHeight="1" ht="11.25">
      <c r="A69" s="118"/>
      <c r="B69" s="118" t="s">
        <v>2959</v>
      </c>
    </row>
    <row customHeight="1" ht="11.25">
      <c r="A70" s="118"/>
      <c r="B70" s="118" t="s">
        <v>2960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4CAB7-7DA8-DFAC-1B5B-650C4C93329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2961</v>
      </c>
    </row>
    <row customHeight="1" ht="90">
      <c r="B2" s="150" t="s">
        <v>2962</v>
      </c>
    </row>
    <row customHeight="1" ht="67.5">
      <c r="B3" s="150" t="s">
        <v>2963</v>
      </c>
    </row>
    <row customHeight="1" ht="33.75">
      <c r="B4" s="150" t="s">
        <v>2964</v>
      </c>
    </row>
    <row customHeight="1" ht="11.25">
      <c r="B5" s="150" t="s">
        <v>2965</v>
      </c>
    </row>
    <row customHeight="1" ht="22.5">
      <c r="B6" s="150" t="s">
        <v>2966</v>
      </c>
    </row>
    <row customHeight="1" ht="22.5">
      <c r="B7" s="150" t="s">
        <v>2967</v>
      </c>
    </row>
    <row customHeight="1" ht="22.5">
      <c r="B8" s="150" t="s">
        <v>2968</v>
      </c>
    </row>
    <row customHeight="1" ht="22.5">
      <c r="B9" s="150" t="s">
        <v>2969</v>
      </c>
    </row>
    <row customHeight="1" ht="56.25">
      <c r="B10" s="150" t="s">
        <v>2970</v>
      </c>
    </row>
    <row customHeight="1" ht="12.75">
      <c r="B11" s="215" t="s">
        <v>2971</v>
      </c>
    </row>
    <row customHeight="1" ht="11.25">
      <c r="B12" s="149" t="s">
        <v>2972</v>
      </c>
    </row>
    <row customHeight="1" ht="22.5">
      <c r="B13" s="150" t="s">
        <v>2973</v>
      </c>
    </row>
    <row customHeight="1" ht="67.5">
      <c r="B14" s="150" t="s">
        <v>2974</v>
      </c>
    </row>
    <row customHeight="1" ht="22.5">
      <c r="B15" s="150" t="s">
        <v>2975</v>
      </c>
    </row>
    <row customHeight="1" ht="11.25">
      <c r="B16" s="149" t="s">
        <v>2976</v>
      </c>
      <c r="D16" s="156"/>
    </row>
    <row customHeight="1" ht="33.75">
      <c r="B17" s="150" t="s">
        <v>2977</v>
      </c>
    </row>
    <row customHeight="1" ht="33.75">
      <c r="B18" s="150" t="s">
        <v>2978</v>
      </c>
    </row>
    <row customHeight="1" ht="11.25">
      <c r="B19" s="150" t="s">
        <v>2979</v>
      </c>
    </row>
    <row customHeight="1" ht="33.75">
      <c r="B20" s="150" t="s">
        <v>2980</v>
      </c>
    </row>
    <row customHeight="1" ht="11.25">
      <c r="B21" s="149" t="s">
        <v>2981</v>
      </c>
    </row>
    <row customHeight="1" ht="11.25">
      <c r="B22" s="150" t="s">
        <v>2982</v>
      </c>
    </row>
    <row r="24" customHeight="1" ht="22.5">
      <c r="B24" s="217" t="s">
        <v>2983</v>
      </c>
    </row>
    <row r="26" customHeight="1" ht="11.25">
      <c r="B26" s="149" t="s">
        <v>2984</v>
      </c>
    </row>
    <row customHeight="1" ht="22.5">
      <c r="B27" s="216" t="s">
        <v>399</v>
      </c>
    </row>
    <row customHeight="1" ht="56.25">
      <c r="B28" s="216" t="s">
        <v>2985</v>
      </c>
    </row>
    <row customHeight="1" ht="11.25">
      <c r="B29" s="266" t="s">
        <v>2986</v>
      </c>
    </row>
    <row customHeight="1" ht="22.5">
      <c r="B30" s="216" t="s">
        <v>2987</v>
      </c>
    </row>
    <row r="32" customHeight="1" ht="11.25">
      <c r="A32" s="244"/>
      <c r="B32" s="245" t="s">
        <v>2988</v>
      </c>
    </row>
    <row customHeight="1" ht="14.25">
      <c r="A33" s="246">
        <v>1</v>
      </c>
      <c r="B33" s="247" t="s">
        <v>2989</v>
      </c>
    </row>
    <row customHeight="1" ht="14.25">
      <c r="A34" s="246">
        <v>2</v>
      </c>
      <c r="B34" s="247" t="s">
        <v>2990</v>
      </c>
    </row>
    <row customHeight="1" ht="11.25">
      <c r="B35" s="245" t="s">
        <v>2991</v>
      </c>
    </row>
    <row customHeight="1" ht="11.25">
      <c r="B36" s="247" t="s">
        <v>2992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